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פרוייקטים חכל\מיתר - קשיש ישן\מטבח\חומר למכרז\"/>
    </mc:Choice>
  </mc:AlternateContent>
  <xr:revisionPtr revIDLastSave="0" documentId="13_ncr:1_{4708247A-C213-4B18-8767-CCA9780001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quipment Schedule - Pr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7" i="1"/>
  <c r="I14" i="1"/>
  <c r="J14" i="1" s="1"/>
  <c r="I13" i="1"/>
  <c r="J13" i="1" s="1"/>
  <c r="I18" i="1"/>
  <c r="J18" i="1" s="1"/>
  <c r="I16" i="1"/>
  <c r="J16" i="1" s="1"/>
  <c r="I15" i="1"/>
  <c r="J15" i="1" s="1"/>
  <c r="J31" i="1"/>
  <c r="J8" i="1"/>
  <c r="J7" i="1"/>
  <c r="J5" i="1"/>
  <c r="J3" i="1"/>
  <c r="I4" i="1"/>
  <c r="J4" i="1" s="1"/>
  <c r="J2" i="1"/>
  <c r="J6" i="1"/>
  <c r="J9" i="1"/>
  <c r="J11" i="1"/>
  <c r="J12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1" i="1" l="1"/>
  <c r="J52" i="1" s="1"/>
  <c r="I51" i="1"/>
  <c r="I52" i="1" s="1"/>
  <c r="I53" i="1" s="1"/>
  <c r="J53" i="1"/>
</calcChain>
</file>

<file path=xl/sharedStrings.xml><?xml version="1.0" encoding="utf-8"?>
<sst xmlns="http://schemas.openxmlformats.org/spreadsheetml/2006/main" count="183" uniqueCount="122">
  <si>
    <t>#</t>
  </si>
  <si>
    <t>Quantity</t>
  </si>
  <si>
    <t>Description</t>
  </si>
  <si>
    <t>תיאור</t>
  </si>
  <si>
    <t>Width</t>
  </si>
  <si>
    <t>Depth</t>
  </si>
  <si>
    <t>Height</t>
  </si>
  <si>
    <t>Total Price</t>
  </si>
  <si>
    <t>C1</t>
  </si>
  <si>
    <t>CABINET SMART 700 LT -2°+8°C 1 DOOR</t>
  </si>
  <si>
    <t>מקרר 700 ליטר</t>
  </si>
  <si>
    <t>C2</t>
  </si>
  <si>
    <t>CABINET SMART 700 LT -18°-22°C 1 DOOR</t>
  </si>
  <si>
    <t>מקפיא 700 ליטר</t>
  </si>
  <si>
    <t>C3</t>
  </si>
  <si>
    <t>COUNTER MASTER GN 4D (4×1/2) -2°+8°C WITH TOP</t>
  </si>
  <si>
    <t>C4</t>
  </si>
  <si>
    <t>COUNTER MASTER GN 6D (6×1/2) -2°+8°C WITH TOP</t>
  </si>
  <si>
    <t>מקרר דלפקי 400 ליטר</t>
  </si>
  <si>
    <t>D1</t>
  </si>
  <si>
    <t>מדיח סלים ותבניות דלת מתרוממת עם מיחזור אנרגיה</t>
  </si>
  <si>
    <t>מדיח סלים ותבניות עם מחזור אנרגיה</t>
  </si>
  <si>
    <t>D2</t>
  </si>
  <si>
    <t>שולחן כניסה למדיח עם גלילים</t>
  </si>
  <si>
    <t>שולחן לשטיפה מקדימה</t>
  </si>
  <si>
    <t>H1</t>
  </si>
  <si>
    <t>מנדף חד צדדי לקו בישול+גופי תאורה</t>
  </si>
  <si>
    <t>מנדף חד צדדי</t>
  </si>
  <si>
    <t>H2</t>
  </si>
  <si>
    <t>מערכת כיבוי אש למנדפים</t>
  </si>
  <si>
    <t>מערכת כיבוי אש</t>
  </si>
  <si>
    <t>N1</t>
  </si>
  <si>
    <t>ארון תחתון דלת אחת מתחת לכיור</t>
  </si>
  <si>
    <t>ארון תחתון</t>
  </si>
  <si>
    <t>N2</t>
  </si>
  <si>
    <t>ארון תחתון דלתות הזזה מנירוסטה + 2 מדפים</t>
  </si>
  <si>
    <t>N3</t>
  </si>
  <si>
    <t>מדף כפול על משטח</t>
  </si>
  <si>
    <t>N4</t>
  </si>
  <si>
    <t>מחיצת נירוסטה גבוהה</t>
  </si>
  <si>
    <t>N5</t>
  </si>
  <si>
    <t>N6</t>
  </si>
  <si>
    <t>משטח עבודה עם כיור</t>
  </si>
  <si>
    <t>N7</t>
  </si>
  <si>
    <t>משטח עבודה עם כיור והגבהה אחורית</t>
  </si>
  <si>
    <t>N8</t>
  </si>
  <si>
    <t>מתקן לקרשי חיתוך</t>
  </si>
  <si>
    <t>N9</t>
  </si>
  <si>
    <t>מתקן לתבניות גסטרונום</t>
  </si>
  <si>
    <t>N10</t>
  </si>
  <si>
    <t>עגלת 3 קומות</t>
  </si>
  <si>
    <t>N11</t>
  </si>
  <si>
    <t>עגלת אשפה מתחת לשולחן</t>
  </si>
  <si>
    <t>עגלת אשפה</t>
  </si>
  <si>
    <t>N12</t>
  </si>
  <si>
    <t>צוקל נשלף מנירוסטה</t>
  </si>
  <si>
    <t>צוקל נשלף</t>
  </si>
  <si>
    <t>N13</t>
  </si>
  <si>
    <t>N14</t>
  </si>
  <si>
    <t>N15</t>
  </si>
  <si>
    <t>N16</t>
  </si>
  <si>
    <t>שולחן עם 2 כיורים</t>
  </si>
  <si>
    <t>R1</t>
  </si>
  <si>
    <t>COMBISTEAMER STAND</t>
  </si>
  <si>
    <t>מעמד לקומבי</t>
  </si>
  <si>
    <t>R3</t>
  </si>
  <si>
    <t>EASYTOUCH ELECTRIC COMBI STEAMER 10.10 DISAPPEARING DOOR</t>
  </si>
  <si>
    <t>R4</t>
  </si>
  <si>
    <t>FOUR OPEN BURNERS 800 WIDE ON OPEN CUPBOARD</t>
  </si>
  <si>
    <t>כיריים גז 4 להבות</t>
  </si>
  <si>
    <t>R5</t>
  </si>
  <si>
    <t>FRYER 18 LITRE ELECTRIC 400 WIDE</t>
  </si>
  <si>
    <t>צ'יפסר חשמלי</t>
  </si>
  <si>
    <t>R6</t>
  </si>
  <si>
    <t>KNIFE SANITIZER</t>
  </si>
  <si>
    <t>סניטייזר לסכינים</t>
  </si>
  <si>
    <t>R7</t>
  </si>
  <si>
    <t>NEUTRAL UNIT 400 WIDE ON OPEN CUPBOARD</t>
  </si>
  <si>
    <t>משטח ביניים</t>
  </si>
  <si>
    <t>R8</t>
  </si>
  <si>
    <t>OVEN STAND FOR OVENS 6.10 AND 10.10</t>
  </si>
  <si>
    <t>R9</t>
  </si>
  <si>
    <t>PASTA COOKER 400 WIDE ELECTRIC ON CUPBOARD</t>
  </si>
  <si>
    <t>פסטה קוקר</t>
  </si>
  <si>
    <t>R11</t>
  </si>
  <si>
    <t>SMOOTH CHROME PLANCHA 400 WIDE ELECTRIC</t>
  </si>
  <si>
    <t>פלאנצ'ה</t>
  </si>
  <si>
    <t>R12</t>
  </si>
  <si>
    <t>STACKING KIT 150 FOR COMBI 6.10/10.10</t>
  </si>
  <si>
    <t>R13</t>
  </si>
  <si>
    <t>TWO OPEN BURNERS 400 WIDE ON OPEN CUPBOARD</t>
  </si>
  <si>
    <t>כיריים גז 2 להבות</t>
  </si>
  <si>
    <t>R14</t>
  </si>
  <si>
    <t>מרכך מים הידראולי לספיקות 2600 ליטר לשעה</t>
  </si>
  <si>
    <t>מרכך מים</t>
  </si>
  <si>
    <t>S1</t>
  </si>
  <si>
    <t>כוננית לאחסון רטוב</t>
  </si>
  <si>
    <t>כוננית</t>
  </si>
  <si>
    <t>S2</t>
  </si>
  <si>
    <t>מדף צינורות</t>
  </si>
  <si>
    <t>S3</t>
  </si>
  <si>
    <t>S4</t>
  </si>
  <si>
    <t>מדף קונזולי כפול</t>
  </si>
  <si>
    <t>מדף כפול עם ניגוב ידיים</t>
  </si>
  <si>
    <t>S5</t>
  </si>
  <si>
    <t>עגלת דולי לסלי ספלים</t>
  </si>
  <si>
    <t>עגלת דולי</t>
  </si>
  <si>
    <t>S6</t>
  </si>
  <si>
    <t>עגלת צלחות, 6 טורים</t>
  </si>
  <si>
    <t>עגלת צלחות</t>
  </si>
  <si>
    <t>Grand total: 90</t>
  </si>
  <si>
    <t>סה"כ אומדן :</t>
  </si>
  <si>
    <t>סה"כ אומדן בש"ח לא כולל מע"מ:</t>
  </si>
  <si>
    <t>מקרר דלפקי 260 ליטר</t>
  </si>
  <si>
    <t>תנור קומבי 10</t>
  </si>
  <si>
    <t>מחיר ליח' / מ'</t>
  </si>
  <si>
    <t>סה"כ אומדן בש"ח  כולל מע"מ:</t>
  </si>
  <si>
    <t>מחיר אמיתי</t>
  </si>
  <si>
    <t>יחידה</t>
  </si>
  <si>
    <t>קומפלט</t>
  </si>
  <si>
    <t>מטר</t>
  </si>
  <si>
    <t>יחידת מידה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</si>
</sst>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#,##0.00_-\ [$€-1];[Red]#,##0.00\-\ [$€-1]"/>
    <numFmt numFmtId="166" formatCode="&quot;₪&quot;\ #,##0.00"/>
  </numFmts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8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B0F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4" fontId="19" fillId="35" borderId="10" xfId="0" applyNumberFormat="1" applyFont="1" applyFill="1" applyBorder="1" applyAlignment="1">
      <alignment horizontal="center"/>
    </xf>
    <xf numFmtId="165" fontId="0" fillId="0" borderId="0" xfId="0" applyNumberFormat="1"/>
    <xf numFmtId="0" fontId="21" fillId="35" borderId="10" xfId="0" applyFont="1" applyFill="1" applyBorder="1" applyAlignment="1">
      <alignment horizontal="center"/>
    </xf>
    <xf numFmtId="164" fontId="0" fillId="36" borderId="10" xfId="0" applyNumberFormat="1" applyFill="1" applyBorder="1" applyAlignment="1">
      <alignment horizontal="center"/>
    </xf>
    <xf numFmtId="166" fontId="18" fillId="33" borderId="10" xfId="0" applyNumberFormat="1" applyFont="1" applyFill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36" borderId="10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/>
    </xf>
    <xf numFmtId="0" fontId="21" fillId="35" borderId="11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21" fillId="35" borderId="13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557"/>
  <sheetViews>
    <sheetView rightToLeft="1" tabSelected="1" topLeftCell="D1" zoomScale="130" zoomScaleNormal="130" workbookViewId="0">
      <selection activeCell="L48" sqref="L48"/>
    </sheetView>
  </sheetViews>
  <sheetFormatPr defaultRowHeight="14.25" x14ac:dyDescent="0.2"/>
  <cols>
    <col min="1" max="1" width="4.625" style="1" customWidth="1"/>
    <col min="2" max="2" width="8.5" style="1" bestFit="1" customWidth="1"/>
    <col min="3" max="3" width="37.75" customWidth="1"/>
    <col min="4" max="4" width="27.625" bestFit="1" customWidth="1"/>
    <col min="5" max="5" width="5.875" style="1" bestFit="1" customWidth="1"/>
    <col min="6" max="6" width="6.25" style="1" bestFit="1" customWidth="1"/>
    <col min="7" max="7" width="6.75" style="1" bestFit="1" customWidth="1"/>
    <col min="8" max="8" width="11.25" style="1" bestFit="1" customWidth="1"/>
    <col min="9" max="9" width="12.375" style="1" bestFit="1" customWidth="1"/>
    <col min="10" max="10" width="12.375" style="19" bestFit="1" customWidth="1"/>
    <col min="11" max="11" width="9.125" bestFit="1" customWidth="1"/>
  </cols>
  <sheetData>
    <row r="1" spans="1:11" ht="15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115</v>
      </c>
      <c r="I1" s="6" t="s">
        <v>7</v>
      </c>
      <c r="J1" s="15" t="s">
        <v>117</v>
      </c>
      <c r="K1" t="s">
        <v>121</v>
      </c>
    </row>
    <row r="2" spans="1:11" x14ac:dyDescent="0.2">
      <c r="A2" s="7" t="s">
        <v>8</v>
      </c>
      <c r="B2" s="7">
        <v>1</v>
      </c>
      <c r="C2" s="8" t="s">
        <v>9</v>
      </c>
      <c r="D2" s="8" t="s">
        <v>10</v>
      </c>
      <c r="E2" s="7">
        <v>74</v>
      </c>
      <c r="F2" s="7">
        <v>82</v>
      </c>
      <c r="G2" s="7">
        <v>209</v>
      </c>
      <c r="H2" s="9">
        <v>2050</v>
      </c>
      <c r="I2" s="9">
        <v>2050</v>
      </c>
      <c r="J2" s="16">
        <f>I2*4</f>
        <v>8200</v>
      </c>
      <c r="K2" s="12" t="s">
        <v>118</v>
      </c>
    </row>
    <row r="3" spans="1:11" x14ac:dyDescent="0.2">
      <c r="A3" s="7" t="s">
        <v>11</v>
      </c>
      <c r="B3" s="7">
        <v>1</v>
      </c>
      <c r="C3" s="8" t="s">
        <v>12</v>
      </c>
      <c r="D3" s="8" t="s">
        <v>13</v>
      </c>
      <c r="E3" s="7">
        <v>74</v>
      </c>
      <c r="F3" s="7">
        <v>82</v>
      </c>
      <c r="G3" s="7">
        <v>209</v>
      </c>
      <c r="H3" s="9">
        <v>2050</v>
      </c>
      <c r="I3" s="14">
        <v>2050</v>
      </c>
      <c r="J3" s="16">
        <f>I3*4</f>
        <v>8200</v>
      </c>
      <c r="K3" s="12" t="s">
        <v>118</v>
      </c>
    </row>
    <row r="4" spans="1:11" x14ac:dyDescent="0.2">
      <c r="A4" s="7" t="s">
        <v>14</v>
      </c>
      <c r="B4" s="7">
        <v>2</v>
      </c>
      <c r="C4" s="8" t="s">
        <v>15</v>
      </c>
      <c r="D4" s="8" t="s">
        <v>113</v>
      </c>
      <c r="E4" s="7">
        <v>130</v>
      </c>
      <c r="F4" s="7">
        <v>70</v>
      </c>
      <c r="G4" s="7">
        <v>85</v>
      </c>
      <c r="H4" s="9">
        <v>2050</v>
      </c>
      <c r="I4" s="14">
        <f>H4*2</f>
        <v>4100</v>
      </c>
      <c r="J4" s="16">
        <f>I4*4</f>
        <v>16400</v>
      </c>
      <c r="K4" s="12" t="s">
        <v>118</v>
      </c>
    </row>
    <row r="5" spans="1:11" x14ac:dyDescent="0.2">
      <c r="A5" s="7" t="s">
        <v>16</v>
      </c>
      <c r="B5" s="7">
        <v>1</v>
      </c>
      <c r="C5" s="8" t="s">
        <v>17</v>
      </c>
      <c r="D5" s="8" t="s">
        <v>18</v>
      </c>
      <c r="E5" s="7">
        <v>178</v>
      </c>
      <c r="F5" s="7">
        <v>70</v>
      </c>
      <c r="G5" s="7">
        <v>85</v>
      </c>
      <c r="H5" s="9">
        <v>4050</v>
      </c>
      <c r="I5" s="9">
        <v>4050</v>
      </c>
      <c r="J5" s="16">
        <f>I5*4</f>
        <v>16200</v>
      </c>
      <c r="K5" s="12" t="s">
        <v>118</v>
      </c>
    </row>
    <row r="6" spans="1:11" x14ac:dyDescent="0.2">
      <c r="A6" s="7"/>
      <c r="B6" s="7"/>
      <c r="C6" s="8"/>
      <c r="D6" s="8"/>
      <c r="E6" s="7"/>
      <c r="F6" s="7"/>
      <c r="G6" s="7"/>
      <c r="H6" s="7"/>
      <c r="I6" s="7"/>
      <c r="J6" s="16">
        <f t="shared" ref="J6:J48" si="0">I6*4</f>
        <v>0</v>
      </c>
      <c r="K6" s="12"/>
    </row>
    <row r="7" spans="1:11" x14ac:dyDescent="0.2">
      <c r="A7" s="7" t="s">
        <v>19</v>
      </c>
      <c r="B7" s="7">
        <v>1</v>
      </c>
      <c r="C7" s="8" t="s">
        <v>20</v>
      </c>
      <c r="D7" s="8" t="s">
        <v>21</v>
      </c>
      <c r="E7" s="7">
        <v>86</v>
      </c>
      <c r="F7" s="7">
        <v>79</v>
      </c>
      <c r="G7" s="7">
        <v>159</v>
      </c>
      <c r="H7" s="9">
        <v>12000</v>
      </c>
      <c r="I7" s="9">
        <v>12000</v>
      </c>
      <c r="J7" s="16">
        <f>I7*4</f>
        <v>48000</v>
      </c>
      <c r="K7" s="12" t="s">
        <v>118</v>
      </c>
    </row>
    <row r="8" spans="1:11" x14ac:dyDescent="0.2">
      <c r="A8" s="7" t="s">
        <v>22</v>
      </c>
      <c r="B8" s="7">
        <v>2</v>
      </c>
      <c r="C8" s="8" t="s">
        <v>23</v>
      </c>
      <c r="D8" s="8" t="s">
        <v>24</v>
      </c>
      <c r="E8" s="7">
        <v>110</v>
      </c>
      <c r="F8" s="7">
        <v>75</v>
      </c>
      <c r="G8" s="7">
        <v>120</v>
      </c>
      <c r="H8" s="9">
        <v>1500</v>
      </c>
      <c r="I8" s="14">
        <v>3000</v>
      </c>
      <c r="J8" s="16">
        <f>I8*4</f>
        <v>12000</v>
      </c>
      <c r="K8" s="12" t="s">
        <v>118</v>
      </c>
    </row>
    <row r="9" spans="1:11" x14ac:dyDescent="0.2">
      <c r="A9" s="7"/>
      <c r="B9" s="7"/>
      <c r="C9" s="8"/>
      <c r="D9" s="8"/>
      <c r="E9" s="7"/>
      <c r="F9" s="7"/>
      <c r="G9" s="7"/>
      <c r="H9" s="7"/>
      <c r="I9" s="7"/>
      <c r="J9" s="16">
        <f t="shared" si="0"/>
        <v>0</v>
      </c>
      <c r="K9" s="12"/>
    </row>
    <row r="10" spans="1:11" x14ac:dyDescent="0.2">
      <c r="A10" s="7" t="s">
        <v>25</v>
      </c>
      <c r="B10" s="7">
        <v>1</v>
      </c>
      <c r="C10" s="8" t="s">
        <v>26</v>
      </c>
      <c r="D10" s="8" t="s">
        <v>27</v>
      </c>
      <c r="E10" s="7">
        <v>611</v>
      </c>
      <c r="F10" s="7">
        <v>160</v>
      </c>
      <c r="G10" s="7">
        <v>60</v>
      </c>
      <c r="H10" s="9">
        <v>1875</v>
      </c>
      <c r="I10" s="14">
        <v>1875</v>
      </c>
      <c r="J10" s="16">
        <f>I10*4</f>
        <v>7500</v>
      </c>
      <c r="K10" s="12" t="s">
        <v>118</v>
      </c>
    </row>
    <row r="11" spans="1:11" x14ac:dyDescent="0.2">
      <c r="A11" s="7" t="s">
        <v>28</v>
      </c>
      <c r="B11" s="7">
        <v>1</v>
      </c>
      <c r="C11" s="8" t="s">
        <v>29</v>
      </c>
      <c r="D11" s="8" t="s">
        <v>30</v>
      </c>
      <c r="E11" s="7">
        <v>90</v>
      </c>
      <c r="F11" s="7">
        <v>40</v>
      </c>
      <c r="G11" s="7">
        <v>60</v>
      </c>
      <c r="H11" s="9">
        <v>2800</v>
      </c>
      <c r="I11" s="9">
        <v>2800</v>
      </c>
      <c r="J11" s="16">
        <f t="shared" si="0"/>
        <v>11200</v>
      </c>
      <c r="K11" s="12" t="s">
        <v>119</v>
      </c>
    </row>
    <row r="12" spans="1:11" x14ac:dyDescent="0.2">
      <c r="A12" s="7"/>
      <c r="B12" s="7"/>
      <c r="C12" s="8"/>
      <c r="D12" s="8"/>
      <c r="E12" s="7"/>
      <c r="F12" s="7"/>
      <c r="G12" s="7"/>
      <c r="H12" s="7"/>
      <c r="I12" s="7"/>
      <c r="J12" s="16">
        <f t="shared" si="0"/>
        <v>0</v>
      </c>
      <c r="K12" s="12"/>
    </row>
    <row r="13" spans="1:11" x14ac:dyDescent="0.2">
      <c r="A13" s="7" t="s">
        <v>31</v>
      </c>
      <c r="B13" s="7">
        <v>3</v>
      </c>
      <c r="C13" s="8" t="s">
        <v>32</v>
      </c>
      <c r="D13" s="8" t="s">
        <v>33</v>
      </c>
      <c r="E13" s="7">
        <v>67</v>
      </c>
      <c r="F13" s="7">
        <v>70</v>
      </c>
      <c r="G13" s="7">
        <v>86</v>
      </c>
      <c r="H13" s="9">
        <v>800</v>
      </c>
      <c r="I13" s="14">
        <f>H13*3</f>
        <v>2400</v>
      </c>
      <c r="J13" s="18">
        <f>I13*4</f>
        <v>9600</v>
      </c>
      <c r="K13" s="12" t="s">
        <v>118</v>
      </c>
    </row>
    <row r="14" spans="1:11" x14ac:dyDescent="0.2">
      <c r="A14" s="7" t="s">
        <v>34</v>
      </c>
      <c r="B14" s="7">
        <v>2</v>
      </c>
      <c r="C14" s="8" t="s">
        <v>35</v>
      </c>
      <c r="D14" s="8" t="s">
        <v>33</v>
      </c>
      <c r="E14" s="7">
        <v>83</v>
      </c>
      <c r="F14" s="7">
        <v>70</v>
      </c>
      <c r="G14" s="7">
        <v>85</v>
      </c>
      <c r="H14" s="9">
        <v>800</v>
      </c>
      <c r="I14" s="14">
        <f>H14*2</f>
        <v>1600</v>
      </c>
      <c r="J14" s="18">
        <f>I14*4</f>
        <v>6400</v>
      </c>
      <c r="K14" s="12" t="s">
        <v>118</v>
      </c>
    </row>
    <row r="15" spans="1:11" x14ac:dyDescent="0.2">
      <c r="A15" s="7" t="s">
        <v>36</v>
      </c>
      <c r="B15" s="7">
        <v>1</v>
      </c>
      <c r="C15" s="8" t="s">
        <v>37</v>
      </c>
      <c r="D15" s="8" t="s">
        <v>37</v>
      </c>
      <c r="E15" s="7">
        <v>342</v>
      </c>
      <c r="F15" s="7">
        <v>30</v>
      </c>
      <c r="G15" s="7">
        <v>70</v>
      </c>
      <c r="H15" s="9">
        <v>200</v>
      </c>
      <c r="I15" s="9">
        <f>H15*E15/100*1</f>
        <v>684</v>
      </c>
      <c r="J15" s="17">
        <f>I15*4</f>
        <v>2736</v>
      </c>
      <c r="K15" s="12" t="s">
        <v>120</v>
      </c>
    </row>
    <row r="16" spans="1:11" x14ac:dyDescent="0.2">
      <c r="A16" s="7" t="s">
        <v>38</v>
      </c>
      <c r="B16" s="7">
        <v>1</v>
      </c>
      <c r="C16" s="8" t="s">
        <v>39</v>
      </c>
      <c r="D16" s="8" t="s">
        <v>39</v>
      </c>
      <c r="E16" s="7">
        <v>75</v>
      </c>
      <c r="F16" s="7">
        <v>0</v>
      </c>
      <c r="G16" s="7">
        <v>200</v>
      </c>
      <c r="H16" s="9">
        <v>525</v>
      </c>
      <c r="I16" s="9">
        <f>H16*E16/100*1</f>
        <v>393.75</v>
      </c>
      <c r="J16" s="17">
        <f>I16*4</f>
        <v>1575</v>
      </c>
      <c r="K16" s="12" t="s">
        <v>120</v>
      </c>
    </row>
    <row r="17" spans="1:11" x14ac:dyDescent="0.2">
      <c r="A17" s="7" t="s">
        <v>40</v>
      </c>
      <c r="B17" s="7">
        <v>1</v>
      </c>
      <c r="C17" s="8" t="s">
        <v>39</v>
      </c>
      <c r="D17" s="8" t="s">
        <v>39</v>
      </c>
      <c r="E17" s="7">
        <v>410</v>
      </c>
      <c r="F17" s="7">
        <v>0</v>
      </c>
      <c r="G17" s="7">
        <v>120</v>
      </c>
      <c r="H17" s="9">
        <v>525</v>
      </c>
      <c r="I17" s="14">
        <v>525</v>
      </c>
      <c r="J17" s="18">
        <f>I17*4</f>
        <v>2100</v>
      </c>
      <c r="K17" s="12" t="s">
        <v>118</v>
      </c>
    </row>
    <row r="18" spans="1:11" x14ac:dyDescent="0.2">
      <c r="A18" s="7" t="s">
        <v>41</v>
      </c>
      <c r="B18" s="7">
        <v>2</v>
      </c>
      <c r="C18" s="8" t="s">
        <v>42</v>
      </c>
      <c r="D18" s="8" t="s">
        <v>42</v>
      </c>
      <c r="E18" s="7">
        <v>410</v>
      </c>
      <c r="F18" s="7">
        <v>75</v>
      </c>
      <c r="G18" s="7">
        <v>25</v>
      </c>
      <c r="H18" s="9">
        <v>410</v>
      </c>
      <c r="I18" s="9">
        <f>H18*E18/100*2</f>
        <v>3362</v>
      </c>
      <c r="J18" s="17">
        <f t="shared" si="0"/>
        <v>13448</v>
      </c>
      <c r="K18" s="12" t="s">
        <v>120</v>
      </c>
    </row>
    <row r="19" spans="1:11" x14ac:dyDescent="0.2">
      <c r="A19" s="7" t="s">
        <v>43</v>
      </c>
      <c r="B19" s="7">
        <v>1</v>
      </c>
      <c r="C19" s="8" t="s">
        <v>44</v>
      </c>
      <c r="D19" s="8" t="s">
        <v>42</v>
      </c>
      <c r="E19" s="7">
        <v>313</v>
      </c>
      <c r="F19" s="7">
        <v>75</v>
      </c>
      <c r="G19" s="7">
        <v>35</v>
      </c>
      <c r="H19" s="9">
        <v>410</v>
      </c>
      <c r="I19" s="9">
        <v>1284.03</v>
      </c>
      <c r="J19" s="17">
        <f t="shared" si="0"/>
        <v>5136.12</v>
      </c>
      <c r="K19" s="12" t="s">
        <v>120</v>
      </c>
    </row>
    <row r="20" spans="1:11" x14ac:dyDescent="0.2">
      <c r="A20" s="7" t="s">
        <v>45</v>
      </c>
      <c r="B20" s="7">
        <v>1</v>
      </c>
      <c r="C20" s="8" t="s">
        <v>46</v>
      </c>
      <c r="D20" s="8" t="s">
        <v>46</v>
      </c>
      <c r="E20" s="7">
        <v>28</v>
      </c>
      <c r="F20" s="7">
        <v>68</v>
      </c>
      <c r="G20" s="7">
        <v>86</v>
      </c>
      <c r="H20" s="9">
        <v>300</v>
      </c>
      <c r="I20" s="9">
        <v>300</v>
      </c>
      <c r="J20" s="16">
        <f t="shared" si="0"/>
        <v>1200</v>
      </c>
      <c r="K20" s="12" t="s">
        <v>118</v>
      </c>
    </row>
    <row r="21" spans="1:11" x14ac:dyDescent="0.2">
      <c r="A21" s="7" t="s">
        <v>47</v>
      </c>
      <c r="B21" s="7">
        <v>1</v>
      </c>
      <c r="C21" s="8" t="s">
        <v>48</v>
      </c>
      <c r="D21" s="8" t="s">
        <v>48</v>
      </c>
      <c r="E21" s="7">
        <v>40</v>
      </c>
      <c r="F21" s="7">
        <v>68</v>
      </c>
      <c r="G21" s="7">
        <v>86</v>
      </c>
      <c r="H21" s="9">
        <v>300</v>
      </c>
      <c r="I21" s="9">
        <v>300</v>
      </c>
      <c r="J21" s="16">
        <f t="shared" si="0"/>
        <v>1200</v>
      </c>
      <c r="K21" s="12" t="s">
        <v>118</v>
      </c>
    </row>
    <row r="22" spans="1:11" x14ac:dyDescent="0.2">
      <c r="A22" s="7" t="s">
        <v>49</v>
      </c>
      <c r="B22" s="7">
        <v>1</v>
      </c>
      <c r="C22" s="8" t="s">
        <v>50</v>
      </c>
      <c r="D22" s="8" t="s">
        <v>50</v>
      </c>
      <c r="E22" s="7">
        <v>52</v>
      </c>
      <c r="F22" s="7">
        <v>85</v>
      </c>
      <c r="G22" s="7">
        <v>103</v>
      </c>
      <c r="H22" s="9">
        <v>365</v>
      </c>
      <c r="I22" s="9">
        <v>365</v>
      </c>
      <c r="J22" s="16">
        <f t="shared" si="0"/>
        <v>1460</v>
      </c>
      <c r="K22" s="12" t="s">
        <v>118</v>
      </c>
    </row>
    <row r="23" spans="1:11" x14ac:dyDescent="0.2">
      <c r="A23" s="7" t="s">
        <v>51</v>
      </c>
      <c r="B23" s="7">
        <v>3</v>
      </c>
      <c r="C23" s="8" t="s">
        <v>52</v>
      </c>
      <c r="D23" s="8" t="s">
        <v>53</v>
      </c>
      <c r="E23" s="7">
        <v>40</v>
      </c>
      <c r="F23" s="7">
        <v>40</v>
      </c>
      <c r="G23" s="7">
        <v>60</v>
      </c>
      <c r="H23" s="9">
        <v>150</v>
      </c>
      <c r="I23" s="9">
        <v>450</v>
      </c>
      <c r="J23" s="16">
        <f t="shared" si="0"/>
        <v>1800</v>
      </c>
      <c r="K23" s="12" t="s">
        <v>118</v>
      </c>
    </row>
    <row r="24" spans="1:11" x14ac:dyDescent="0.2">
      <c r="A24" s="7" t="s">
        <v>54</v>
      </c>
      <c r="B24" s="7">
        <v>1</v>
      </c>
      <c r="C24" s="8" t="s">
        <v>55</v>
      </c>
      <c r="D24" s="8" t="s">
        <v>56</v>
      </c>
      <c r="E24" s="7">
        <v>160</v>
      </c>
      <c r="F24" s="7">
        <v>65</v>
      </c>
      <c r="G24" s="7">
        <v>20</v>
      </c>
      <c r="H24" s="9">
        <v>40</v>
      </c>
      <c r="I24" s="9">
        <v>64.010000000000005</v>
      </c>
      <c r="J24" s="17">
        <f t="shared" si="0"/>
        <v>256.04000000000002</v>
      </c>
      <c r="K24" s="12" t="s">
        <v>120</v>
      </c>
    </row>
    <row r="25" spans="1:11" x14ac:dyDescent="0.2">
      <c r="A25" s="7" t="s">
        <v>57</v>
      </c>
      <c r="B25" s="7">
        <v>1</v>
      </c>
      <c r="C25" s="8" t="s">
        <v>55</v>
      </c>
      <c r="D25" s="8" t="s">
        <v>56</v>
      </c>
      <c r="E25" s="7">
        <v>178</v>
      </c>
      <c r="F25" s="7">
        <v>65</v>
      </c>
      <c r="G25" s="7">
        <v>15</v>
      </c>
      <c r="H25" s="9">
        <v>40</v>
      </c>
      <c r="I25" s="9">
        <v>71.27</v>
      </c>
      <c r="J25" s="17">
        <f t="shared" si="0"/>
        <v>285.08</v>
      </c>
      <c r="K25" s="12" t="s">
        <v>120</v>
      </c>
    </row>
    <row r="26" spans="1:11" x14ac:dyDescent="0.2">
      <c r="A26" s="7" t="s">
        <v>58</v>
      </c>
      <c r="B26" s="7">
        <v>1</v>
      </c>
      <c r="C26" s="8" t="s">
        <v>55</v>
      </c>
      <c r="D26" s="8" t="s">
        <v>56</v>
      </c>
      <c r="E26" s="7">
        <v>200</v>
      </c>
      <c r="F26" s="7">
        <v>65</v>
      </c>
      <c r="G26" s="7">
        <v>20</v>
      </c>
      <c r="H26" s="9">
        <v>40</v>
      </c>
      <c r="I26" s="9">
        <v>80.02</v>
      </c>
      <c r="J26" s="17">
        <f t="shared" si="0"/>
        <v>320.08</v>
      </c>
      <c r="K26" s="12" t="s">
        <v>120</v>
      </c>
    </row>
    <row r="27" spans="1:11" x14ac:dyDescent="0.2">
      <c r="A27" s="7" t="s">
        <v>59</v>
      </c>
      <c r="B27" s="7">
        <v>2</v>
      </c>
      <c r="C27" s="8" t="s">
        <v>55</v>
      </c>
      <c r="D27" s="8" t="s">
        <v>56</v>
      </c>
      <c r="E27" s="7">
        <v>260</v>
      </c>
      <c r="F27" s="7">
        <v>65</v>
      </c>
      <c r="G27" s="7">
        <v>15</v>
      </c>
      <c r="H27" s="9">
        <v>40</v>
      </c>
      <c r="I27" s="9">
        <v>208</v>
      </c>
      <c r="J27" s="17">
        <f t="shared" si="0"/>
        <v>832</v>
      </c>
      <c r="K27" s="12" t="s">
        <v>120</v>
      </c>
    </row>
    <row r="28" spans="1:11" x14ac:dyDescent="0.2">
      <c r="A28" s="7" t="s">
        <v>60</v>
      </c>
      <c r="B28" s="7">
        <v>1</v>
      </c>
      <c r="C28" s="8" t="s">
        <v>61</v>
      </c>
      <c r="D28" s="8" t="s">
        <v>61</v>
      </c>
      <c r="E28" s="7">
        <v>180</v>
      </c>
      <c r="F28" s="7">
        <v>70</v>
      </c>
      <c r="G28" s="7">
        <v>90</v>
      </c>
      <c r="H28" s="9">
        <v>1000</v>
      </c>
      <c r="I28" s="9">
        <v>1800</v>
      </c>
      <c r="J28" s="17">
        <f t="shared" si="0"/>
        <v>7200</v>
      </c>
      <c r="K28" s="12" t="s">
        <v>120</v>
      </c>
    </row>
    <row r="29" spans="1:11" x14ac:dyDescent="0.2">
      <c r="A29" s="7"/>
      <c r="B29" s="7"/>
      <c r="C29" s="8"/>
      <c r="D29" s="8"/>
      <c r="E29" s="7"/>
      <c r="F29" s="7"/>
      <c r="G29" s="7"/>
      <c r="H29" s="7"/>
      <c r="I29" s="7"/>
      <c r="J29" s="16">
        <f t="shared" si="0"/>
        <v>0</v>
      </c>
      <c r="K29" s="12"/>
    </row>
    <row r="30" spans="1:11" x14ac:dyDescent="0.2">
      <c r="A30" s="7" t="s">
        <v>62</v>
      </c>
      <c r="B30" s="7">
        <v>1</v>
      </c>
      <c r="C30" s="8" t="s">
        <v>63</v>
      </c>
      <c r="D30" s="8" t="s">
        <v>64</v>
      </c>
      <c r="E30" s="7">
        <v>89</v>
      </c>
      <c r="F30" s="7">
        <v>79</v>
      </c>
      <c r="G30" s="7">
        <v>15</v>
      </c>
      <c r="H30" s="9">
        <v>450</v>
      </c>
      <c r="I30" s="9">
        <v>450</v>
      </c>
      <c r="J30" s="16">
        <f t="shared" si="0"/>
        <v>1800</v>
      </c>
      <c r="K30" s="12" t="s">
        <v>118</v>
      </c>
    </row>
    <row r="31" spans="1:11" x14ac:dyDescent="0.2">
      <c r="A31" s="7" t="s">
        <v>65</v>
      </c>
      <c r="B31" s="7">
        <v>2</v>
      </c>
      <c r="C31" s="8" t="s">
        <v>66</v>
      </c>
      <c r="D31" s="8" t="s">
        <v>114</v>
      </c>
      <c r="E31" s="7">
        <v>92</v>
      </c>
      <c r="F31" s="7">
        <v>79</v>
      </c>
      <c r="G31" s="7">
        <v>106</v>
      </c>
      <c r="H31" s="9">
        <v>12100</v>
      </c>
      <c r="I31" s="9">
        <v>24200</v>
      </c>
      <c r="J31" s="16">
        <f>I31*4</f>
        <v>96800</v>
      </c>
      <c r="K31" s="12" t="s">
        <v>118</v>
      </c>
    </row>
    <row r="32" spans="1:11" x14ac:dyDescent="0.2">
      <c r="A32" s="7" t="s">
        <v>67</v>
      </c>
      <c r="B32" s="7">
        <v>1</v>
      </c>
      <c r="C32" s="8" t="s">
        <v>68</v>
      </c>
      <c r="D32" s="8" t="s">
        <v>69</v>
      </c>
      <c r="E32" s="7">
        <v>80</v>
      </c>
      <c r="F32" s="7">
        <v>73</v>
      </c>
      <c r="G32" s="7">
        <v>93</v>
      </c>
      <c r="H32" s="9">
        <v>3100</v>
      </c>
      <c r="I32" s="9">
        <v>3100</v>
      </c>
      <c r="J32" s="16">
        <f t="shared" si="0"/>
        <v>12400</v>
      </c>
      <c r="K32" s="12" t="s">
        <v>118</v>
      </c>
    </row>
    <row r="33" spans="1:11" x14ac:dyDescent="0.2">
      <c r="A33" s="7" t="s">
        <v>70</v>
      </c>
      <c r="B33" s="7">
        <v>1</v>
      </c>
      <c r="C33" s="8" t="s">
        <v>71</v>
      </c>
      <c r="D33" s="8" t="s">
        <v>72</v>
      </c>
      <c r="E33" s="7">
        <v>40</v>
      </c>
      <c r="F33" s="7">
        <v>73</v>
      </c>
      <c r="G33" s="7">
        <v>101</v>
      </c>
      <c r="H33" s="9">
        <v>4051</v>
      </c>
      <c r="I33" s="9">
        <v>4051</v>
      </c>
      <c r="J33" s="16">
        <f t="shared" si="0"/>
        <v>16204</v>
      </c>
      <c r="K33" s="12" t="s">
        <v>118</v>
      </c>
    </row>
    <row r="34" spans="1:11" x14ac:dyDescent="0.2">
      <c r="A34" s="7" t="s">
        <v>73</v>
      </c>
      <c r="B34" s="7">
        <v>1</v>
      </c>
      <c r="C34" s="8" t="s">
        <v>74</v>
      </c>
      <c r="D34" s="8" t="s">
        <v>75</v>
      </c>
      <c r="E34" s="7">
        <v>70</v>
      </c>
      <c r="F34" s="7">
        <v>13</v>
      </c>
      <c r="G34" s="7">
        <v>62</v>
      </c>
      <c r="H34" s="9">
        <v>750</v>
      </c>
      <c r="I34" s="9">
        <v>750</v>
      </c>
      <c r="J34" s="16">
        <f t="shared" si="0"/>
        <v>3000</v>
      </c>
      <c r="K34" s="12" t="s">
        <v>118</v>
      </c>
    </row>
    <row r="35" spans="1:11" x14ac:dyDescent="0.2">
      <c r="A35" s="7" t="s">
        <v>76</v>
      </c>
      <c r="B35" s="7">
        <v>2</v>
      </c>
      <c r="C35" s="8" t="s">
        <v>77</v>
      </c>
      <c r="D35" s="8" t="s">
        <v>78</v>
      </c>
      <c r="E35" s="7">
        <v>40</v>
      </c>
      <c r="F35" s="7">
        <v>73</v>
      </c>
      <c r="G35" s="7">
        <v>93</v>
      </c>
      <c r="H35" s="9">
        <v>1116</v>
      </c>
      <c r="I35" s="9">
        <v>2232</v>
      </c>
      <c r="J35" s="16">
        <f t="shared" si="0"/>
        <v>8928</v>
      </c>
      <c r="K35" s="12" t="s">
        <v>118</v>
      </c>
    </row>
    <row r="36" spans="1:11" x14ac:dyDescent="0.2">
      <c r="A36" s="7" t="s">
        <v>79</v>
      </c>
      <c r="B36" s="7">
        <v>1</v>
      </c>
      <c r="C36" s="8" t="s">
        <v>80</v>
      </c>
      <c r="D36" s="8" t="s">
        <v>64</v>
      </c>
      <c r="E36" s="7">
        <v>87</v>
      </c>
      <c r="F36" s="7">
        <v>64</v>
      </c>
      <c r="G36" s="7">
        <v>71</v>
      </c>
      <c r="H36" s="9">
        <v>400</v>
      </c>
      <c r="I36" s="9">
        <v>400</v>
      </c>
      <c r="J36" s="16">
        <f t="shared" si="0"/>
        <v>1600</v>
      </c>
      <c r="K36" s="12" t="s">
        <v>118</v>
      </c>
    </row>
    <row r="37" spans="1:11" x14ac:dyDescent="0.2">
      <c r="A37" s="7" t="s">
        <v>81</v>
      </c>
      <c r="B37" s="7">
        <v>1</v>
      </c>
      <c r="C37" s="8" t="s">
        <v>82</v>
      </c>
      <c r="D37" s="8" t="s">
        <v>83</v>
      </c>
      <c r="E37" s="7">
        <v>40</v>
      </c>
      <c r="F37" s="7">
        <v>73</v>
      </c>
      <c r="G37" s="7">
        <v>97</v>
      </c>
      <c r="H37" s="9">
        <v>3158</v>
      </c>
      <c r="I37" s="9">
        <v>3158</v>
      </c>
      <c r="J37" s="16">
        <f t="shared" si="0"/>
        <v>12632</v>
      </c>
      <c r="K37" s="12" t="s">
        <v>118</v>
      </c>
    </row>
    <row r="38" spans="1:11" x14ac:dyDescent="0.2">
      <c r="A38" s="7" t="s">
        <v>84</v>
      </c>
      <c r="B38" s="7">
        <v>1</v>
      </c>
      <c r="C38" s="8" t="s">
        <v>85</v>
      </c>
      <c r="D38" s="8" t="s">
        <v>86</v>
      </c>
      <c r="E38" s="7">
        <v>40</v>
      </c>
      <c r="F38" s="7">
        <v>73</v>
      </c>
      <c r="G38" s="7">
        <v>99</v>
      </c>
      <c r="H38" s="9">
        <v>2564</v>
      </c>
      <c r="I38" s="9">
        <v>2564</v>
      </c>
      <c r="J38" s="16">
        <f t="shared" si="0"/>
        <v>10256</v>
      </c>
      <c r="K38" s="12" t="s">
        <v>118</v>
      </c>
    </row>
    <row r="39" spans="1:11" x14ac:dyDescent="0.2">
      <c r="A39" s="7" t="s">
        <v>87</v>
      </c>
      <c r="B39" s="7">
        <v>1</v>
      </c>
      <c r="C39" s="8" t="s">
        <v>88</v>
      </c>
      <c r="D39" s="8" t="s">
        <v>64</v>
      </c>
      <c r="E39" s="7">
        <v>89</v>
      </c>
      <c r="F39" s="7">
        <v>79</v>
      </c>
      <c r="G39" s="7">
        <v>15</v>
      </c>
      <c r="H39" s="9">
        <v>1080</v>
      </c>
      <c r="I39" s="9">
        <v>1080</v>
      </c>
      <c r="J39" s="16">
        <f t="shared" si="0"/>
        <v>4320</v>
      </c>
      <c r="K39" s="12" t="s">
        <v>118</v>
      </c>
    </row>
    <row r="40" spans="1:11" x14ac:dyDescent="0.2">
      <c r="A40" s="7" t="s">
        <v>89</v>
      </c>
      <c r="B40" s="7">
        <v>1</v>
      </c>
      <c r="C40" s="8" t="s">
        <v>90</v>
      </c>
      <c r="D40" s="8" t="s">
        <v>91</v>
      </c>
      <c r="E40" s="7">
        <v>40</v>
      </c>
      <c r="F40" s="7">
        <v>73</v>
      </c>
      <c r="G40" s="7">
        <v>93</v>
      </c>
      <c r="H40" s="9">
        <v>1954</v>
      </c>
      <c r="I40" s="9">
        <v>1954</v>
      </c>
      <c r="J40" s="16">
        <f t="shared" si="0"/>
        <v>7816</v>
      </c>
      <c r="K40" s="12" t="s">
        <v>118</v>
      </c>
    </row>
    <row r="41" spans="1:11" x14ac:dyDescent="0.2">
      <c r="A41" s="7" t="s">
        <v>92</v>
      </c>
      <c r="B41" s="7">
        <v>1</v>
      </c>
      <c r="C41" s="8" t="s">
        <v>93</v>
      </c>
      <c r="D41" s="8" t="s">
        <v>94</v>
      </c>
      <c r="E41" s="7">
        <v>47</v>
      </c>
      <c r="F41" s="7">
        <v>50</v>
      </c>
      <c r="G41" s="7">
        <v>46</v>
      </c>
      <c r="H41" s="9">
        <v>1750</v>
      </c>
      <c r="I41" s="9">
        <v>1750</v>
      </c>
      <c r="J41" s="16">
        <f t="shared" si="0"/>
        <v>7000</v>
      </c>
      <c r="K41" s="12" t="s">
        <v>118</v>
      </c>
    </row>
    <row r="42" spans="1:11" x14ac:dyDescent="0.2">
      <c r="A42" s="7"/>
      <c r="B42" s="7"/>
      <c r="C42" s="8"/>
      <c r="D42" s="8"/>
      <c r="E42" s="7"/>
      <c r="F42" s="7"/>
      <c r="G42" s="7"/>
      <c r="H42" s="7"/>
      <c r="I42" s="7"/>
      <c r="J42" s="16">
        <f t="shared" si="0"/>
        <v>0</v>
      </c>
      <c r="K42" s="12"/>
    </row>
    <row r="43" spans="1:11" x14ac:dyDescent="0.2">
      <c r="A43" s="7" t="s">
        <v>95</v>
      </c>
      <c r="B43" s="7">
        <v>1</v>
      </c>
      <c r="C43" s="8" t="s">
        <v>96</v>
      </c>
      <c r="D43" s="8" t="s">
        <v>97</v>
      </c>
      <c r="E43" s="7">
        <v>240</v>
      </c>
      <c r="F43" s="7">
        <v>48</v>
      </c>
      <c r="G43" s="7">
        <v>180</v>
      </c>
      <c r="H43" s="9">
        <v>250</v>
      </c>
      <c r="I43" s="9">
        <v>600</v>
      </c>
      <c r="J43" s="16">
        <f t="shared" si="0"/>
        <v>2400</v>
      </c>
      <c r="K43" s="12" t="s">
        <v>118</v>
      </c>
    </row>
    <row r="44" spans="1:11" x14ac:dyDescent="0.2">
      <c r="A44" s="7" t="s">
        <v>98</v>
      </c>
      <c r="B44" s="7">
        <v>1</v>
      </c>
      <c r="C44" s="8" t="s">
        <v>99</v>
      </c>
      <c r="D44" s="8" t="s">
        <v>99</v>
      </c>
      <c r="E44" s="7">
        <v>80</v>
      </c>
      <c r="F44" s="7">
        <v>30</v>
      </c>
      <c r="G44" s="7">
        <v>60</v>
      </c>
      <c r="H44" s="9">
        <v>50</v>
      </c>
      <c r="I44" s="9">
        <v>50</v>
      </c>
      <c r="J44" s="16">
        <f t="shared" si="0"/>
        <v>200</v>
      </c>
      <c r="K44" s="12" t="s">
        <v>118</v>
      </c>
    </row>
    <row r="45" spans="1:11" x14ac:dyDescent="0.2">
      <c r="A45" s="7" t="s">
        <v>100</v>
      </c>
      <c r="B45" s="7">
        <v>1</v>
      </c>
      <c r="C45" s="8" t="s">
        <v>99</v>
      </c>
      <c r="D45" s="8" t="s">
        <v>99</v>
      </c>
      <c r="E45" s="7">
        <v>156</v>
      </c>
      <c r="F45" s="7">
        <v>30</v>
      </c>
      <c r="G45" s="7">
        <v>60</v>
      </c>
      <c r="H45" s="9">
        <v>50</v>
      </c>
      <c r="I45" s="9">
        <v>50</v>
      </c>
      <c r="J45" s="16">
        <f t="shared" si="0"/>
        <v>200</v>
      </c>
      <c r="K45" s="12" t="s">
        <v>118</v>
      </c>
    </row>
    <row r="46" spans="1:11" x14ac:dyDescent="0.2">
      <c r="A46" s="7" t="s">
        <v>101</v>
      </c>
      <c r="B46" s="7">
        <v>1</v>
      </c>
      <c r="C46" s="8" t="s">
        <v>102</v>
      </c>
      <c r="D46" s="8" t="s">
        <v>103</v>
      </c>
      <c r="E46" s="7">
        <v>195</v>
      </c>
      <c r="F46" s="7">
        <v>30</v>
      </c>
      <c r="G46" s="7">
        <v>60</v>
      </c>
      <c r="H46" s="9">
        <v>90</v>
      </c>
      <c r="I46" s="9">
        <v>90</v>
      </c>
      <c r="J46" s="16">
        <f t="shared" si="0"/>
        <v>360</v>
      </c>
      <c r="K46" s="12" t="s">
        <v>118</v>
      </c>
    </row>
    <row r="47" spans="1:11" x14ac:dyDescent="0.2">
      <c r="A47" s="7" t="s">
        <v>104</v>
      </c>
      <c r="B47" s="7">
        <v>1</v>
      </c>
      <c r="C47" s="8" t="s">
        <v>105</v>
      </c>
      <c r="D47" s="8" t="s">
        <v>106</v>
      </c>
      <c r="E47" s="7">
        <v>57</v>
      </c>
      <c r="F47" s="7">
        <v>63</v>
      </c>
      <c r="G47" s="7">
        <v>90</v>
      </c>
      <c r="H47" s="9">
        <v>165</v>
      </c>
      <c r="I47" s="9">
        <v>165</v>
      </c>
      <c r="J47" s="16">
        <f t="shared" si="0"/>
        <v>660</v>
      </c>
      <c r="K47" s="12" t="s">
        <v>118</v>
      </c>
    </row>
    <row r="48" spans="1:11" x14ac:dyDescent="0.2">
      <c r="A48" s="7" t="s">
        <v>107</v>
      </c>
      <c r="B48" s="7">
        <v>1</v>
      </c>
      <c r="C48" s="8" t="s">
        <v>108</v>
      </c>
      <c r="D48" s="8" t="s">
        <v>109</v>
      </c>
      <c r="E48" s="7">
        <v>83</v>
      </c>
      <c r="F48" s="7">
        <v>70</v>
      </c>
      <c r="G48" s="7">
        <v>82</v>
      </c>
      <c r="H48" s="9">
        <v>700</v>
      </c>
      <c r="I48" s="9">
        <v>700</v>
      </c>
      <c r="J48" s="16">
        <f t="shared" si="0"/>
        <v>2800</v>
      </c>
      <c r="K48" s="12" t="s">
        <v>118</v>
      </c>
    </row>
    <row r="51" spans="1:10" ht="15" x14ac:dyDescent="0.25">
      <c r="A51" s="26" t="s">
        <v>110</v>
      </c>
      <c r="B51" s="27"/>
      <c r="C51" s="28"/>
      <c r="D51" s="8"/>
      <c r="E51" s="7"/>
      <c r="F51" s="20" t="s">
        <v>111</v>
      </c>
      <c r="G51" s="21"/>
      <c r="H51" s="22"/>
      <c r="I51" s="11">
        <f>SUM(I2:I50)</f>
        <v>93156.079999999987</v>
      </c>
      <c r="J51" s="16">
        <f>SUM(J2:J50)</f>
        <v>372624.31999999995</v>
      </c>
    </row>
    <row r="52" spans="1:10" ht="15" x14ac:dyDescent="0.25">
      <c r="A52" s="7"/>
      <c r="B52" s="7"/>
      <c r="C52" s="8"/>
      <c r="D52" s="8"/>
      <c r="E52" s="7"/>
      <c r="F52" s="23" t="s">
        <v>112</v>
      </c>
      <c r="G52" s="24"/>
      <c r="H52" s="25"/>
      <c r="I52" s="10">
        <f>I51*4</f>
        <v>372624.31999999995</v>
      </c>
      <c r="J52" s="16">
        <f>J51</f>
        <v>372624.31999999995</v>
      </c>
    </row>
    <row r="53" spans="1:10" ht="15" x14ac:dyDescent="0.25">
      <c r="A53" s="7"/>
      <c r="B53" s="7"/>
      <c r="C53" s="8"/>
      <c r="D53" s="8"/>
      <c r="E53" s="7"/>
      <c r="F53" s="13" t="s">
        <v>116</v>
      </c>
      <c r="G53" s="13"/>
      <c r="H53" s="13"/>
      <c r="I53" s="10">
        <f>I52*1.17</f>
        <v>435970.45439999993</v>
      </c>
      <c r="J53" s="16">
        <f>J52*1.17</f>
        <v>435970.45439999993</v>
      </c>
    </row>
    <row r="1048557" spans="9:9" x14ac:dyDescent="0.2">
      <c r="I1048557" s="2"/>
    </row>
  </sheetData>
  <mergeCells count="4">
    <mergeCell ref="F52:H52"/>
    <mergeCell ref="F51:H51"/>
    <mergeCell ref="A51:C51"/>
    <mergeCell ref="F53:H53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Equipment Schedule -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Uzan</dc:creator>
  <cp:lastModifiedBy>שמשי יאשיה - מנהל אגף הנדסה - חכל שדרות</cp:lastModifiedBy>
  <cp:lastPrinted>2024-08-18T20:33:25Z</cp:lastPrinted>
  <dcterms:created xsi:type="dcterms:W3CDTF">2023-08-01T06:18:29Z</dcterms:created>
  <dcterms:modified xsi:type="dcterms:W3CDTF">2024-08-18T20:34:03Z</dcterms:modified>
</cp:coreProperties>
</file>