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1198192-my.sharepoint.com/personal/projects_sderotec_co_il/Documents/מנהלת/מכרזים/מכרזים 2024/בולרדים/"/>
    </mc:Choice>
  </mc:AlternateContent>
  <xr:revisionPtr revIDLastSave="0" documentId="8_{40F451C2-9F93-479A-818E-13E7408D7E9E}" xr6:coauthVersionLast="47" xr6:coauthVersionMax="47" xr10:uidLastSave="{00000000-0000-0000-0000-000000000000}"/>
  <workbookProtection workbookAlgorithmName="SHA-512" workbookHashValue="uC7HAScUD9rSWXg+yGR7f4rsMFoF/O0ldkaxd4jygiG1njSTzoJbXR93sHCjdYALej29xAXTgoGDz0A3muWsug==" workbookSaltValue="63CePv7Y7YfLjgJmja9zjA==" workbookSpinCount="100000" lockStructure="1"/>
  <bookViews>
    <workbookView xWindow="28680" yWindow="-120" windowWidth="29040" windowHeight="15720" xr2:uid="{00000000-000D-0000-FFFF-FFFF00000000}"/>
  </bookViews>
  <sheets>
    <sheet name="כתב כמויות בולארדים מחסומי רכב"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I21" i="1" s="1"/>
  <c r="I22" i="1" s="1"/>
  <c r="H17" i="1"/>
  <c r="I17" i="1" s="1"/>
  <c r="H16" i="1"/>
  <c r="I16" i="1" s="1"/>
  <c r="H15" i="1"/>
  <c r="I15" i="1" s="1"/>
  <c r="H14" i="1"/>
  <c r="I14" i="1"/>
  <c r="H13" i="1"/>
  <c r="I13" i="1" s="1"/>
  <c r="H12" i="1"/>
  <c r="I12" i="1" s="1"/>
  <c r="H11" i="1"/>
  <c r="I11" i="1" s="1"/>
  <c r="H8" i="1"/>
  <c r="I8" i="1"/>
  <c r="H7" i="1"/>
  <c r="I7" i="1"/>
  <c r="H6" i="1"/>
  <c r="I6" i="1" s="1"/>
  <c r="I9" i="1" s="1"/>
  <c r="I18" i="1" l="1"/>
  <c r="I23" i="1" s="1"/>
  <c r="J24" i="1" s="1"/>
</calcChain>
</file>

<file path=xl/sharedStrings.xml><?xml version="1.0" encoding="utf-8"?>
<sst xmlns="http://schemas.openxmlformats.org/spreadsheetml/2006/main" count="71" uniqueCount="61">
  <si>
    <t xml:space="preserve">כתב כמויות עבור מכלולי כניסה - פרויקט מרכיבי ביטחון טכנולוגים עיריית שדרות </t>
  </si>
  <si>
    <t>סעיף מפרט</t>
  </si>
  <si>
    <t>פריט נדרש</t>
  </si>
  <si>
    <t>כמות למכרז</t>
  </si>
  <si>
    <t>יח' מידה</t>
  </si>
  <si>
    <t>מחיר יח' מרבי</t>
  </si>
  <si>
    <t>הנחת המציע (%)</t>
  </si>
  <si>
    <t>מחיר יח' לאחר הנחה</t>
  </si>
  <si>
    <t>יצרן</t>
  </si>
  <si>
    <t>דגם</t>
  </si>
  <si>
    <t>הערות ודרישות משלימות (מחייבות)</t>
  </si>
  <si>
    <t>עבודות תכנון ותיעוד</t>
  </si>
  <si>
    <t>הנחה מרבית: 95%</t>
  </si>
  <si>
    <t xml:space="preserve">ביצוע סקר אפיון אתר ותכנון PDR ברמת מאקרו לכל חלקי הפרויקט 
</t>
  </si>
  <si>
    <t>קומפ'</t>
  </si>
  <si>
    <t>כולל כל החומרים הנלווים, עריכת פגישות, עדכונים והשלמת נתונים עד לאישור סופי של המזמין</t>
  </si>
  <si>
    <t>ביצוע סקר תכנון מפורט CDR כהכנה לביצוע עבודה באתר</t>
  </si>
  <si>
    <t>קומפ'\אתר</t>
  </si>
  <si>
    <t>הכנת תיק תיעוד AS-MADE לאתר</t>
  </si>
  <si>
    <t>כולל תיעוד בשכבת GIS ובמערכת ה-SIMPLEX</t>
  </si>
  <si>
    <t>סה"כ לפרק תכנון ותיעוד</t>
  </si>
  <si>
    <t>בקרת רכבים</t>
  </si>
  <si>
    <t>הנחה מרבית: 30%</t>
  </si>
  <si>
    <t>5.ג - 5.ז, 5.ח.1</t>
  </si>
  <si>
    <t>סט חסימת נתיב נשלט מרחוק עבור נתיב נסיעה אחד, הכולל: 4 יח' בולרדים נשלפים חשמליים בתקן K4 כדוגמת B3200/E תוצרת ב.ג. אילנית או שוו"ע מאושר מראש, עשויים מתכת בצבע וציפוי לבחירת המזמין כולל תאורת לד אדום\ירוק מובנית בבולרד; מחסום זרוע מתאים לסך רוחב הנתיבים בכביש; רגשי סף; יכול מעקף ידני לנגיפה; רמזור אדום\ירוק כולל קונזולה מתכתית בגובה 4 מ'; כולל רכיבי בטיחות (עינית ורגש כביש), כולל כל הנדרש לשליטה מרחוק באמצעות מערכת השו"ב; גיבוי חשמל ל-4 שעות (25 מחזורי פתיחה וסגירה) לפחות, כולל תעלת ניקוז תחת הבולרדים + רשת ניקוז לאורך הנתיב כולל חיבור לניקוז עירוני קיים; כולל תכנון מפורט ואישור לאחר ביצוע בהיבטי תנועה ובטיחות ע"י בודקים מוסמכים (באחריות הקבלן ועל חשבונו) והתאמות לרמת בטיחות מרבית בכל נתיב</t>
  </si>
  <si>
    <t>נתיב קומפ'</t>
  </si>
  <si>
    <t>אספקת הסעיף תכלול את כל הנדרש לאינטגרציה מלאה בין כל חלקי המכלול וכל הנדרש להתקנת הרכיבים לרבות חפירות, ביסוס, התקנה, הפעלה והשבת השטח לקדמותו באופן מלא, פינוי פסולת וחסימת נתיב למשך העבודה, חיבור הזנת מתח באחריות הקבלן, ממקור שיסופק ע"י הלקוח.
סעיף זה יאפשר הקמת מכלול חסימה אחיד ורציף על פני מספר נתיבים, אשר יוקם ויפעל כיחידה אחת לכל הנתיבים כולל מחסום אחד באורך מתאים, אביזרי בטיחות במיקומים והמרחקים הנדרשים לפי מהירות הנסיעה בכביש והנחיות יועץ התנועה ו\או המפקח</t>
  </si>
  <si>
    <t>5.ח.2</t>
  </si>
  <si>
    <t>עמוד קבוע נגד התפרצות בתקן K8 כולל זוג טבעות מחזירות אור בקצה העמוד וגימור לבחירת המזמין, כדוגמת SP40 ATG תוצרת ב.ג אילנית או שוו"ע מאושר מרארש, כולל ביסוס בטון, חפירה וקיבוע על פי הנחיות היצרן ודרישות התקן, כולל שיקום משטח העבודה לקדמותו</t>
  </si>
  <si>
    <t>5.ח.3</t>
  </si>
  <si>
    <t>5.ח.4</t>
  </si>
  <si>
    <t>5.ח.5</t>
  </si>
  <si>
    <t>5.ה.2</t>
  </si>
  <si>
    <t>תוספת לאתר עבור אספקה התקנה, חיבור תשתיות והתקנת הארון בגומחת תקשורת מבטון לארון Outdoor כולל דלת פלדה (3 מ"מ) עם פתחי אוורור ומנעול רתק, גלאי Tamper ותשתית לארון התקשורת</t>
  </si>
  <si>
    <t>-</t>
  </si>
  <si>
    <t>סט 2 שורות פסי האטה תקניים לנתיב ברוחב עד 3 מ', עשויים גומי מוקשח לתנאי חוץ, כולל מחזירי אור מובנים בדופן פסי ההאטה, כולל קיבוע לקרקע באמצעות ברגי ג'מבו תואמים לפי הנחיות היצרן</t>
  </si>
  <si>
    <t>סה"כ לפרק בקרת רכבים:</t>
  </si>
  <si>
    <t>שירות ותחזוקה</t>
  </si>
  <si>
    <t>הנחה מרבית: 70%</t>
  </si>
  <si>
    <t>כלול במחיר ההצעה</t>
  </si>
  <si>
    <t>על מחירי הפריטים המוצעים לכלול בדק ותחזוקה כנדרש במכרז</t>
  </si>
  <si>
    <t>ביצוע ביקורת תקופתית כולל פעולות אחזקה מונעת, בדיקה של כל רכיב ושל המכלול השלם, ניקוי ושימון רכיבים נעים, בדיקת חיבורי חשמל וכבלים, החלפת רכיבים בלויים, תיעוד ורישום דו"ח עבור כל ביקור באתר</t>
  </si>
  <si>
    <t>ביקור\אתר</t>
  </si>
  <si>
    <t>תחזוקה חצי-שנתית לכל הפחות, כולל ביקורת מקיפה, בדיקה וטיפול מלאים לכל הרכיבים והמכלולים, דו"ח סיכום מפורט כולל תמונות ותיאור הפעולות שבוצעו</t>
  </si>
  <si>
    <t>סה"כ לפרק שירות ותחזוקה:</t>
  </si>
  <si>
    <t>סיכום הצעת המחיר:</t>
  </si>
  <si>
    <t>סה"כ כולל מע"מ:</t>
  </si>
  <si>
    <t>הערות:</t>
  </si>
  <si>
    <t>המציע נדרש להגיש כתב כמויות זה כאשר הוא נעול בסיסמתו המקורית ולא עבר כל שינוי למעט הנחה, יצרן ודגם. כל שינוי החורג מהנחיות אלה - עלול להביא לפסילת ההצעה על הסף.</t>
  </si>
  <si>
    <t>• התיאור בכל שורה בכתב הכמויות, כולל ההערות ויחד עם המפרט הטכני - מהווים כולם דרישות חובה ברמת המינימום הנדרש לאספקה והפעלה.</t>
  </si>
  <si>
    <t>• על כל הפריטים לכלול את כל העבודות הנדרשות לאספקה, התקנה, הטמעה והפעלה של האביזר כחלק מכל המערכות הרלוונטיות ובהתאם לדרישות המכרז והמפרטים הטכניים.</t>
  </si>
  <si>
    <t>• על כל המחירים המוצעים לכלול את כל התקורות והעבודות, הציוד, הכלים, ציוד העזר, אביזרי חיווט והתקנה, רישיונות תוכנה (למעט כאלו שעבורם קיים סעיף ייעודי), ספקי כוח, ממירי תקשורת, זרועות ומתאמי התקנה ושאר המרכיבים הנדרשים להתקנה, חיבור, הטמעה והפעלה מלאה של האביזר \ פריט החומרה  כחלק מכל המערכות הרלוונטיות ובהתאם לדרישות המכרז והמפרטים הטכניים.</t>
  </si>
  <si>
    <t>• ההפניה לסעיף המפרט הרלוונטי בכתב הכמויות הינה לצורך נוחות בלבד, ואין בהפניות אלה כדי לגרוע מהחובה של כל פריט לעמוד בכל יתר דרישות המכרז, הן לחוד והן יחד כמערכת ביטחון טכנולוגית אחודה ומסונכרנת.</t>
  </si>
  <si>
    <t>איגור פן 2024 - Igor Penn</t>
  </si>
  <si>
    <r>
      <t xml:space="preserve">אחריות מקיפה לכלל הרכיבים כולל תיקון שבר ותקלות, החלפת רכיבים ופריטים תקולים </t>
    </r>
    <r>
      <rPr>
        <b/>
        <sz val="11"/>
        <color rgb="FFFF0000"/>
        <rFont val="Calibri Light"/>
        <family val="2"/>
      </rPr>
      <t xml:space="preserve">לחמש שנים (60 חודשים) </t>
    </r>
    <r>
      <rPr>
        <b/>
        <sz val="11"/>
        <color theme="1"/>
        <rFont val="Calibri Light"/>
        <family val="2"/>
      </rPr>
      <t>מיום הקבלה לכל אתר</t>
    </r>
  </si>
  <si>
    <t>סך מכפלת מחיר בכמות (ניקוד המחיר)</t>
  </si>
  <si>
    <r>
      <t xml:space="preserve">עיריית שדרות - מכרז מס' 20/2024 להקמת מכלולי כניסת רכב מבוקרים - חלק ד' - כתב הכמויות
</t>
    </r>
    <r>
      <rPr>
        <b/>
        <u/>
        <sz val="22"/>
        <color rgb="FFFFC000"/>
        <rFont val="Calibri Light"/>
        <family val="2"/>
      </rPr>
      <t>גרסה עדכנית - לאחר מענה לשאלות הבהרה</t>
    </r>
  </si>
  <si>
    <r>
      <t>ביתן שומר מאושר פיקוד העורף ממוגן ברמת מיגון BR6 לפחות, כנגדר ירי נק"ל 5.56 מ"מ ו-7.62 מ"מ, עמיד לירי בכל נקודה במעטפת בחלונות ובדלת מטווח קרוב, עשוי בטון ב-40 או פלדה כולל  חלון קדמי פנורמי ושני חלונות הזזה צדדיים 84*94 ס"מ, זכוכית משוריינת מחוסמת, דלתות בחלקו האחרוי של הביתן חסינות ירי ונגד פריצה קרה (15 ד'), כולל פרזול מלא, כולל לוח חשמל וכן ריצוף צבע פנימי וחיצוני וחיפוי גבס פנימי מבודד על פי סעיף מחירון דקל 59.080.0100, כולל דלפק עבודה פנימי עבור שני מאבטחים, 2 מקבצי D-14 כולל קיסטונים RJ45</t>
    </r>
    <r>
      <rPr>
        <b/>
        <sz val="11"/>
        <color rgb="FFFF0000"/>
        <rFont val="Calibri Light"/>
        <family val="2"/>
      </rPr>
      <t>י</t>
    </r>
    <r>
      <rPr>
        <sz val="11"/>
        <color rgb="FFFF0000"/>
        <rFont val="Calibri Light"/>
        <family val="2"/>
      </rPr>
      <t>, 2 כסאות, חיבור לתשתיות חשמל ותקשורת, מזגן 0.5 כ"ס ומנוע תואם, כולל פילוס השטח לפני התקנה, כולל הובלה התקנה וחיבור תשתיות קומפלט עד הפעלה, איטום תשתיות וכניסת צנרות - כדוגמת HS210 תוצרת רדימיקס או BGI MG900 תוצרת ב.ג. אילנית שוו"ע מאושר</t>
    </r>
  </si>
  <si>
    <t xml:space="preserve">עמדת מיגון נגד ירי נק"ל ברמת מיגון 4 לפי תקן ,  מאושרת פיקוד העורף , חצי סגורה עשויה פלדה ובגובה 2.5 מ', כולל חלון משוריין, גגון מתכתי, כולל ביסוס ותמיכה לעמידה במשבי רוחות במהירות 120 קמ"ש, צבע עמיד בפני קורוזיה ופגעי מזג אוויר, חיבור לשתיות חשמל ותקשורת בנקודת ההצבה </t>
  </si>
  <si>
    <t>שורת דוקרנים פסיביים חד-כיווניים Heavy duty לנתיב נסיעה אחד ברוחב עד 3.5 מ' כולל קורת בטון לכל האורך, כדוגמת S2800 תוצרת ב.ג. אילנית או שוו"ע מאושר</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</si>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</sst>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_ ;_ * \-#,##0_ ;_ * &quot;-&quot;??_ ;_ @_ "/>
    <numFmt numFmtId="165" formatCode="_ * #,##0.000_ ;_ * \-#,##0.000_ ;_ * &quot;-&quot;??_ ;_ @_ "/>
    <numFmt numFmtId="166" formatCode="0.000"/>
    <numFmt numFmtId="167" formatCode="&quot;₪&quot;\ #,##0.00"/>
  </numFmts>
  <fonts count="31" x14ac:knownFonts="1">
    <font>
      <sz val="11"/>
      <color theme="1"/>
      <name val="Arial"/>
      <family val="2"/>
      <scheme val="minor"/>
    </font>
    <font>
      <sz val="11"/>
      <color theme="1"/>
      <name val="Arial"/>
      <family val="2"/>
      <scheme val="minor"/>
    </font>
    <font>
      <sz val="11"/>
      <color theme="9"/>
      <name val="Calibri Light"/>
      <family val="2"/>
    </font>
    <font>
      <sz val="11"/>
      <color theme="1"/>
      <name val="Calibri Light"/>
      <family val="2"/>
    </font>
    <font>
      <sz val="14"/>
      <color theme="8"/>
      <name val="Calibri Light"/>
      <family val="2"/>
    </font>
    <font>
      <b/>
      <sz val="11"/>
      <color theme="1"/>
      <name val="Calibri Light"/>
      <family val="2"/>
    </font>
    <font>
      <b/>
      <sz val="22"/>
      <color theme="8" tint="-0.499984740745262"/>
      <name val="Calibri Light"/>
      <family val="2"/>
    </font>
    <font>
      <sz val="10"/>
      <color theme="1"/>
      <name val="Calibri Light"/>
      <family val="2"/>
    </font>
    <font>
      <b/>
      <sz val="16"/>
      <color theme="8"/>
      <name val="Calibri Light"/>
      <family val="2"/>
    </font>
    <font>
      <b/>
      <sz val="14"/>
      <color theme="1"/>
      <name val="Calibri Light"/>
      <family val="2"/>
    </font>
    <font>
      <b/>
      <sz val="11"/>
      <color theme="0"/>
      <name val="Calibri Light"/>
      <family val="2"/>
    </font>
    <font>
      <b/>
      <sz val="11"/>
      <color rgb="FFFF0000"/>
      <name val="Calibri Light"/>
      <family val="2"/>
    </font>
    <font>
      <sz val="20"/>
      <color rgb="FF002060"/>
      <name val="Calibri Light"/>
      <family val="2"/>
    </font>
    <font>
      <b/>
      <sz val="26"/>
      <color rgb="FF002060"/>
      <name val="Calibri Light"/>
      <family val="2"/>
    </font>
    <font>
      <b/>
      <sz val="28"/>
      <color rgb="FFFF0000"/>
      <name val="Calibri Light"/>
      <family val="2"/>
    </font>
    <font>
      <u/>
      <sz val="11"/>
      <color theme="1"/>
      <name val="Calibri Light"/>
      <family val="2"/>
    </font>
    <font>
      <u/>
      <sz val="11"/>
      <color rgb="FFFF0000"/>
      <name val="Calibri Light"/>
      <family val="2"/>
    </font>
    <font>
      <sz val="11"/>
      <color rgb="FFFEFEFE"/>
      <name val="Calibri Light"/>
      <family val="2"/>
    </font>
    <font>
      <b/>
      <sz val="28"/>
      <color theme="0"/>
      <name val="Aharoni"/>
    </font>
    <font>
      <b/>
      <u/>
      <sz val="22"/>
      <color theme="0"/>
      <name val="Calibri Light"/>
      <family val="2"/>
    </font>
    <font>
      <b/>
      <sz val="22"/>
      <color theme="0"/>
      <name val="Calibri Light"/>
      <family val="2"/>
    </font>
    <font>
      <b/>
      <sz val="36"/>
      <color theme="0"/>
      <name val="Calibri Light"/>
      <family val="2"/>
    </font>
    <font>
      <b/>
      <sz val="8"/>
      <color theme="0"/>
      <name val="Calibri Light"/>
      <family val="2"/>
      <charset val="177"/>
    </font>
    <font>
      <sz val="8"/>
      <color theme="1"/>
      <name val="Calibri Light"/>
      <family val="2"/>
      <charset val="177"/>
    </font>
    <font>
      <b/>
      <sz val="11"/>
      <color theme="8"/>
      <name val="Calibri Light"/>
      <family val="2"/>
    </font>
    <font>
      <b/>
      <sz val="10"/>
      <color theme="8"/>
      <name val="Calibri Light"/>
      <family val="2"/>
    </font>
    <font>
      <sz val="8"/>
      <color theme="1"/>
      <name val="Calibri Light"/>
      <family val="2"/>
    </font>
    <font>
      <sz val="16"/>
      <color theme="8"/>
      <name val="Calibri Light"/>
      <family val="2"/>
    </font>
    <font>
      <sz val="11"/>
      <color rgb="FFFF0000"/>
      <name val="Calibri Light"/>
      <family val="2"/>
    </font>
    <font>
      <b/>
      <u/>
      <sz val="22"/>
      <color rgb="FFFFC000"/>
      <name val="Calibri Light"/>
      <family val="2"/>
    </font>
    <font>
      <b/>
      <sz val="24"/>
      <color rgb="FFFFC000"/>
      <name val="Calibri Light"/>
      <family val="2"/>
    </font>
  </fonts>
  <fills count="13">
    <fill>
      <patternFill patternType="none"/>
    </fill>
    <fill>
      <patternFill patternType="gray125"/>
    </fill>
    <fill>
      <patternFill patternType="solid">
        <fgColor theme="8" tint="-0.499984740745262"/>
        <bgColor indexed="64"/>
      </patternFill>
    </fill>
    <fill>
      <patternFill patternType="solid">
        <fgColor theme="8"/>
        <bgColor indexed="64"/>
      </patternFill>
    </fill>
    <fill>
      <patternFill patternType="solid">
        <fgColor theme="8"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bgColor indexed="64"/>
      </patternFill>
    </fill>
    <fill>
      <patternFill patternType="solid">
        <fgColor rgb="FFFDECE3"/>
        <bgColor indexed="64"/>
      </patternFill>
    </fill>
  </fills>
  <borders count="11">
    <border>
      <left/>
      <right/>
      <top/>
      <bottom/>
      <diagonal/>
    </border>
    <border>
      <left style="thin">
        <color theme="8" tint="-0.249977111117893"/>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9" fontId="3" fillId="10" borderId="0" xfId="3" applyFont="1" applyFill="1" applyBorder="1" applyAlignment="1" applyProtection="1">
      <alignment horizontal="center" vertical="center"/>
      <protection locked="0"/>
    </xf>
    <xf numFmtId="0" fontId="3" fillId="12" borderId="0" xfId="0" applyFont="1" applyFill="1" applyAlignment="1" applyProtection="1">
      <alignment vertical="center"/>
      <protection locked="0"/>
    </xf>
    <xf numFmtId="0" fontId="3" fillId="10" borderId="0" xfId="0" applyFont="1" applyFill="1" applyAlignment="1" applyProtection="1">
      <alignment vertical="center" wrapText="1"/>
      <protection locked="0"/>
    </xf>
    <xf numFmtId="164" fontId="3" fillId="9" borderId="0" xfId="1" applyNumberFormat="1" applyFont="1" applyFill="1" applyBorder="1" applyAlignment="1" applyProtection="1">
      <alignment horizontal="center" vertical="center"/>
    </xf>
    <xf numFmtId="44" fontId="3" fillId="9" borderId="0" xfId="2" applyFont="1" applyFill="1" applyBorder="1" applyAlignment="1" applyProtection="1">
      <alignment horizontal="center" vertical="center"/>
    </xf>
    <xf numFmtId="44" fontId="8" fillId="4" borderId="0" xfId="2" applyFont="1" applyFill="1" applyBorder="1" applyAlignment="1" applyProtection="1">
      <alignment horizontal="center" vertical="center"/>
    </xf>
    <xf numFmtId="166" fontId="11" fillId="0" borderId="0" xfId="3" applyNumberFormat="1" applyFont="1" applyFill="1" applyBorder="1" applyAlignment="1" applyProtection="1">
      <alignment horizontal="center" vertical="center"/>
    </xf>
    <xf numFmtId="167" fontId="14" fillId="11" borderId="0" xfId="1" applyNumberFormat="1" applyFont="1" applyFill="1" applyBorder="1" applyAlignment="1" applyProtection="1">
      <alignment horizontal="right" vertical="center" indent="4"/>
    </xf>
    <xf numFmtId="164" fontId="3" fillId="8" borderId="0" xfId="1" applyNumberFormat="1" applyFont="1" applyFill="1" applyBorder="1" applyAlignment="1" applyProtection="1">
      <alignment horizontal="center" vertical="center"/>
    </xf>
    <xf numFmtId="44" fontId="3" fillId="8" borderId="0" xfId="2" applyFont="1" applyFill="1" applyBorder="1" applyAlignment="1" applyProtection="1">
      <alignment horizontal="center" vertical="center"/>
    </xf>
    <xf numFmtId="164" fontId="3" fillId="5" borderId="0" xfId="1" applyNumberFormat="1" applyFont="1" applyFill="1" applyBorder="1" applyAlignment="1" applyProtection="1">
      <alignment horizontal="center" vertical="center"/>
    </xf>
    <xf numFmtId="44" fontId="3" fillId="5" borderId="0" xfId="2" applyFont="1" applyFill="1" applyBorder="1" applyAlignment="1" applyProtection="1">
      <alignment horizontal="center" vertical="center"/>
    </xf>
    <xf numFmtId="166" fontId="11" fillId="0" borderId="0" xfId="3" applyNumberFormat="1" applyFont="1" applyFill="1" applyBorder="1" applyAlignment="1" applyProtection="1">
      <alignment horizontal="center" vertical="center"/>
      <protection locked="0"/>
    </xf>
    <xf numFmtId="164" fontId="3" fillId="5" borderId="8" xfId="1" applyNumberFormat="1" applyFont="1" applyFill="1" applyBorder="1" applyAlignment="1" applyProtection="1">
      <alignment horizontal="center" vertical="center"/>
    </xf>
    <xf numFmtId="44" fontId="3" fillId="5" borderId="8" xfId="2" applyFont="1" applyFill="1" applyBorder="1" applyAlignment="1" applyProtection="1">
      <alignment horizontal="center" vertical="center"/>
    </xf>
    <xf numFmtId="43" fontId="3" fillId="5" borderId="8" xfId="1" applyFont="1" applyFill="1" applyBorder="1" applyAlignment="1" applyProtection="1">
      <alignment horizontal="center" vertical="center"/>
    </xf>
    <xf numFmtId="164" fontId="3" fillId="5" borderId="3" xfId="1" applyNumberFormat="1" applyFont="1" applyFill="1" applyBorder="1" applyAlignment="1" applyProtection="1">
      <alignment horizontal="center" vertical="center"/>
    </xf>
    <xf numFmtId="44" fontId="3" fillId="5" borderId="3" xfId="2" applyFont="1" applyFill="1" applyBorder="1" applyAlignment="1" applyProtection="1">
      <alignment horizontal="center" vertical="center"/>
    </xf>
    <xf numFmtId="0" fontId="23" fillId="9" borderId="0" xfId="2" applyNumberFormat="1" applyFont="1" applyFill="1" applyBorder="1" applyAlignment="1" applyProtection="1">
      <alignment horizontal="center" vertical="center" readingOrder="2"/>
    </xf>
    <xf numFmtId="164" fontId="5" fillId="0" borderId="0" xfId="1" applyNumberFormat="1" applyFont="1" applyFill="1" applyBorder="1" applyAlignment="1" applyProtection="1">
      <alignment horizontal="center" vertical="center" wrapText="1"/>
    </xf>
    <xf numFmtId="165" fontId="5" fillId="0" borderId="0" xfId="1" applyNumberFormat="1" applyFont="1" applyFill="1" applyBorder="1" applyAlignment="1" applyProtection="1">
      <alignment horizontal="center" vertical="center" wrapText="1"/>
    </xf>
    <xf numFmtId="43" fontId="5" fillId="0" borderId="0" xfId="1" applyFont="1" applyFill="1" applyBorder="1" applyAlignment="1" applyProtection="1">
      <alignment horizontal="center" vertical="center" wrapText="1"/>
    </xf>
    <xf numFmtId="43" fontId="24" fillId="4" borderId="0" xfId="1" applyFont="1" applyFill="1" applyBorder="1" applyAlignment="1" applyProtection="1">
      <alignment horizontal="center" vertical="center"/>
    </xf>
    <xf numFmtId="43" fontId="25" fillId="4" borderId="0" xfId="1" applyFont="1" applyFill="1" applyBorder="1" applyAlignment="1" applyProtection="1">
      <alignment horizontal="center" vertical="center"/>
    </xf>
    <xf numFmtId="166" fontId="11" fillId="0" borderId="0" xfId="3" applyNumberFormat="1" applyFont="1" applyFill="1" applyBorder="1" applyAlignment="1" applyProtection="1">
      <alignment horizontal="center" vertical="center" wrapText="1"/>
    </xf>
    <xf numFmtId="43" fontId="5" fillId="9" borderId="5" xfId="1" applyFont="1" applyFill="1" applyBorder="1" applyAlignment="1" applyProtection="1">
      <alignment horizontal="center" vertical="center" readingOrder="1"/>
    </xf>
    <xf numFmtId="43" fontId="5" fillId="9" borderId="5" xfId="1" applyFont="1" applyFill="1" applyBorder="1" applyAlignment="1" applyProtection="1">
      <alignment horizontal="center" vertical="center" wrapText="1"/>
    </xf>
    <xf numFmtId="43" fontId="5" fillId="9" borderId="5" xfId="1" applyFont="1" applyFill="1" applyBorder="1" applyAlignment="1" applyProtection="1">
      <alignment horizontal="center" vertical="center"/>
    </xf>
    <xf numFmtId="0" fontId="3" fillId="4" borderId="0" xfId="0" applyFont="1" applyFill="1" applyAlignment="1" applyProtection="1">
      <alignment horizontal="center" vertical="center"/>
      <protection locked="0"/>
    </xf>
    <xf numFmtId="0" fontId="3" fillId="4" borderId="0" xfId="0" applyFont="1" applyFill="1" applyAlignment="1" applyProtection="1">
      <alignment horizontal="center" vertical="center" wrapText="1"/>
      <protection locked="0"/>
    </xf>
    <xf numFmtId="0" fontId="2" fillId="2" borderId="0" xfId="0" applyFont="1" applyFill="1" applyAlignment="1">
      <alignment vertical="center" wrapText="1"/>
    </xf>
    <xf numFmtId="0" fontId="3" fillId="2" borderId="0" xfId="0" applyFont="1" applyFill="1"/>
    <xf numFmtId="0" fontId="3" fillId="0" borderId="0" xfId="0" applyFont="1"/>
    <xf numFmtId="0" fontId="3" fillId="4" borderId="0" xfId="0" applyFont="1" applyFill="1"/>
    <xf numFmtId="0" fontId="3" fillId="4" borderId="0" xfId="0" applyFont="1" applyFill="1" applyAlignment="1">
      <alignment vertical="center"/>
    </xf>
    <xf numFmtId="0" fontId="3" fillId="3" borderId="0" xfId="0" applyFont="1" applyFill="1"/>
    <xf numFmtId="0" fontId="5" fillId="0" borderId="0" xfId="0" applyFont="1" applyAlignment="1">
      <alignment horizontal="center" vertical="center" wrapText="1" readingOrder="2"/>
    </xf>
    <xf numFmtId="0" fontId="5" fillId="0" borderId="0" xfId="0" applyFont="1" applyAlignment="1">
      <alignment horizontal="center" vertical="center" wrapText="1"/>
    </xf>
    <xf numFmtId="0" fontId="5" fillId="0" borderId="0" xfId="0" applyFont="1" applyAlignment="1">
      <alignment horizontal="right" vertical="center" wrapText="1"/>
    </xf>
    <xf numFmtId="0" fontId="6" fillId="4" borderId="0" xfId="0" applyFont="1" applyFill="1" applyAlignment="1">
      <alignment horizontal="right" vertical="center"/>
    </xf>
    <xf numFmtId="0" fontId="7" fillId="5" borderId="0" xfId="0" applyFont="1" applyFill="1" applyAlignment="1">
      <alignment horizontal="center" vertical="center" readingOrder="2"/>
    </xf>
    <xf numFmtId="0" fontId="3" fillId="0" borderId="0" xfId="0" applyFont="1" applyAlignment="1">
      <alignment vertical="center" wrapText="1" readingOrder="2"/>
    </xf>
    <xf numFmtId="0" fontId="3" fillId="0" borderId="0" xfId="0" applyFont="1" applyAlignment="1">
      <alignment horizontal="right" vertical="center" wrapText="1"/>
    </xf>
    <xf numFmtId="0" fontId="3" fillId="4" borderId="0" xfId="0" applyFont="1" applyFill="1" applyAlignment="1">
      <alignment horizontal="center" vertical="center" wrapText="1" readingOrder="2"/>
    </xf>
    <xf numFmtId="0" fontId="9" fillId="4" borderId="0" xfId="0" applyFont="1" applyFill="1" applyAlignment="1">
      <alignment horizontal="right" vertical="center" wrapText="1"/>
    </xf>
    <xf numFmtId="0" fontId="9" fillId="4" borderId="0" xfId="0" applyFont="1" applyFill="1" applyAlignment="1">
      <alignment vertical="center"/>
    </xf>
    <xf numFmtId="0" fontId="7" fillId="5" borderId="0" xfId="0" applyFont="1" applyFill="1" applyAlignment="1">
      <alignment horizontal="center" vertical="center" wrapText="1" readingOrder="2"/>
    </xf>
    <xf numFmtId="0" fontId="12" fillId="6" borderId="0" xfId="0" applyFont="1" applyFill="1" applyAlignment="1">
      <alignment horizontal="left" vertical="center" wrapText="1" readingOrder="2"/>
    </xf>
    <xf numFmtId="0" fontId="3" fillId="7" borderId="0" xfId="0" applyFont="1" applyFill="1" applyAlignment="1">
      <alignment horizontal="center" vertical="center" readingOrder="2"/>
    </xf>
    <xf numFmtId="0" fontId="3" fillId="8" borderId="0" xfId="0" applyFont="1" applyFill="1" applyAlignment="1">
      <alignment horizontal="center" vertical="center" readingOrder="2"/>
    </xf>
    <xf numFmtId="0" fontId="3" fillId="8" borderId="0" xfId="0" applyFont="1" applyFill="1" applyAlignment="1">
      <alignment vertical="center" readingOrder="2"/>
    </xf>
    <xf numFmtId="0" fontId="23" fillId="8" borderId="0" xfId="0" applyFont="1" applyFill="1" applyAlignment="1">
      <alignment horizontal="center" vertical="center"/>
    </xf>
    <xf numFmtId="0" fontId="3" fillId="8" borderId="0" xfId="0" applyFont="1" applyFill="1" applyAlignment="1">
      <alignment horizontal="center" vertical="center"/>
    </xf>
    <xf numFmtId="0" fontId="8" fillId="8" borderId="0" xfId="0" applyFont="1" applyFill="1" applyAlignment="1">
      <alignment horizontal="center" vertical="center"/>
    </xf>
    <xf numFmtId="0" fontId="8" fillId="8" borderId="0" xfId="0" applyFont="1" applyFill="1" applyAlignment="1">
      <alignment vertical="center"/>
    </xf>
    <xf numFmtId="0" fontId="8" fillId="8" borderId="0" xfId="0" applyFont="1" applyFill="1" applyAlignment="1">
      <alignment horizontal="right" vertical="center"/>
    </xf>
    <xf numFmtId="0" fontId="3" fillId="5" borderId="2" xfId="0" applyFont="1" applyFill="1" applyBorder="1" applyAlignment="1">
      <alignment horizontal="center" vertical="center" readingOrder="2"/>
    </xf>
    <xf numFmtId="0" fontId="3" fillId="5" borderId="3" xfId="0" applyFont="1" applyFill="1" applyBorder="1" applyAlignment="1">
      <alignment vertical="center" readingOrder="2"/>
    </xf>
    <xf numFmtId="0" fontId="23" fillId="5" borderId="3" xfId="0" applyFont="1" applyFill="1" applyBorder="1" applyAlignment="1">
      <alignment horizontal="center" vertical="center"/>
    </xf>
    <xf numFmtId="0" fontId="3" fillId="5" borderId="3"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3" xfId="0" applyFont="1" applyFill="1" applyBorder="1" applyAlignment="1">
      <alignment vertical="center"/>
    </xf>
    <xf numFmtId="0" fontId="8" fillId="5" borderId="4" xfId="0" applyFont="1" applyFill="1" applyBorder="1" applyAlignment="1">
      <alignment horizontal="right" vertical="center"/>
    </xf>
    <xf numFmtId="0" fontId="8" fillId="4" borderId="0" xfId="0" applyFont="1" applyFill="1" applyAlignment="1">
      <alignment vertical="center"/>
    </xf>
    <xf numFmtId="0" fontId="3" fillId="5" borderId="5" xfId="0" applyFont="1" applyFill="1" applyBorder="1" applyAlignment="1">
      <alignment horizontal="center" vertical="center" readingOrder="2"/>
    </xf>
    <xf numFmtId="0" fontId="15" fillId="5" borderId="0" xfId="0" applyFont="1" applyFill="1" applyAlignment="1">
      <alignment vertical="center" readingOrder="2"/>
    </xf>
    <xf numFmtId="0" fontId="3" fillId="5" borderId="0" xfId="0" applyFont="1" applyFill="1" applyAlignment="1">
      <alignment horizontal="center" vertical="center"/>
    </xf>
    <xf numFmtId="0" fontId="16" fillId="5" borderId="0" xfId="0" applyFont="1" applyFill="1" applyAlignment="1">
      <alignment vertical="center" readingOrder="2"/>
    </xf>
    <xf numFmtId="0" fontId="3" fillId="5" borderId="6" xfId="0" applyFont="1" applyFill="1" applyBorder="1" applyAlignment="1">
      <alignment horizontal="right" vertical="center"/>
    </xf>
    <xf numFmtId="0" fontId="3" fillId="5" borderId="7" xfId="0" applyFont="1" applyFill="1" applyBorder="1" applyAlignment="1">
      <alignment horizontal="center" vertical="center" readingOrder="2"/>
    </xf>
    <xf numFmtId="0" fontId="17" fillId="5" borderId="8" xfId="0" applyFont="1" applyFill="1" applyBorder="1" applyAlignment="1">
      <alignment horizontal="center" vertical="center" readingOrder="2"/>
    </xf>
    <xf numFmtId="0" fontId="3" fillId="5" borderId="8" xfId="0" applyFont="1" applyFill="1" applyBorder="1" applyAlignment="1">
      <alignment horizontal="center" vertical="center"/>
    </xf>
    <xf numFmtId="0" fontId="3" fillId="5" borderId="9" xfId="0" applyFont="1" applyFill="1" applyBorder="1" applyAlignment="1">
      <alignment horizontal="right" vertical="center" wrapText="1"/>
    </xf>
    <xf numFmtId="0" fontId="23" fillId="4" borderId="0" xfId="0" applyFont="1" applyFill="1" applyAlignment="1">
      <alignment horizontal="center"/>
    </xf>
    <xf numFmtId="0" fontId="3" fillId="4" borderId="0" xfId="0" applyFont="1" applyFill="1" applyAlignment="1">
      <alignment horizontal="center"/>
    </xf>
    <xf numFmtId="0" fontId="23" fillId="0" borderId="0" xfId="0" applyFont="1" applyAlignment="1">
      <alignment horizontal="center"/>
    </xf>
    <xf numFmtId="0" fontId="3" fillId="0" borderId="0" xfId="0" applyFont="1" applyAlignment="1">
      <alignment horizontal="center"/>
    </xf>
    <xf numFmtId="0" fontId="10" fillId="3" borderId="10" xfId="0" applyFont="1" applyFill="1" applyBorder="1" applyAlignment="1">
      <alignment horizontal="center" vertical="center" readingOrder="2"/>
    </xf>
    <xf numFmtId="0" fontId="20" fillId="3" borderId="10" xfId="0" applyFont="1" applyFill="1" applyBorder="1" applyAlignment="1">
      <alignment horizontal="right" vertical="center" readingOrder="2"/>
    </xf>
    <xf numFmtId="164" fontId="20" fillId="3" borderId="10" xfId="1" applyNumberFormat="1" applyFont="1" applyFill="1" applyBorder="1" applyAlignment="1" applyProtection="1">
      <alignment horizontal="center" vertical="center"/>
    </xf>
    <xf numFmtId="0" fontId="22" fillId="3" borderId="10" xfId="2" applyNumberFormat="1" applyFont="1" applyFill="1" applyBorder="1" applyAlignment="1" applyProtection="1">
      <alignment horizontal="center" vertical="center"/>
    </xf>
    <xf numFmtId="44" fontId="20" fillId="3" borderId="10" xfId="2" applyFont="1" applyFill="1" applyBorder="1" applyAlignment="1" applyProtection="1">
      <alignment horizontal="center" vertical="center"/>
    </xf>
    <xf numFmtId="43" fontId="20" fillId="3" borderId="10" xfId="1" applyFont="1" applyFill="1" applyBorder="1" applyAlignment="1" applyProtection="1">
      <alignment horizontal="center" vertical="center"/>
    </xf>
    <xf numFmtId="0" fontId="21" fillId="3" borderId="10" xfId="0" applyFont="1" applyFill="1" applyBorder="1" applyAlignment="1">
      <alignment horizontal="right" vertical="center"/>
    </xf>
    <xf numFmtId="0" fontId="21" fillId="3" borderId="10" xfId="0" applyFont="1" applyFill="1" applyBorder="1" applyAlignment="1">
      <alignment horizontal="right" vertical="center" wrapText="1"/>
    </xf>
    <xf numFmtId="0" fontId="3" fillId="3" borderId="10" xfId="0" applyFont="1" applyFill="1" applyBorder="1"/>
    <xf numFmtId="0" fontId="26" fillId="5" borderId="0" xfId="0" applyFont="1" applyFill="1" applyAlignment="1">
      <alignment horizontal="center" vertical="center"/>
    </xf>
    <xf numFmtId="0" fontId="27" fillId="5" borderId="0" xfId="0" applyFont="1" applyFill="1" applyAlignment="1">
      <alignment horizontal="center" vertical="center"/>
    </xf>
    <xf numFmtId="0" fontId="27" fillId="5" borderId="0" xfId="0" applyFont="1" applyFill="1" applyAlignment="1">
      <alignment vertical="center"/>
    </xf>
    <xf numFmtId="0" fontId="27" fillId="5" borderId="6" xfId="0" applyFont="1" applyFill="1" applyBorder="1" applyAlignment="1">
      <alignment horizontal="right" vertical="center"/>
    </xf>
    <xf numFmtId="0" fontId="3" fillId="5" borderId="0" xfId="0" applyFont="1" applyFill="1" applyAlignment="1">
      <alignment horizontal="right" vertical="center" readingOrder="2"/>
    </xf>
    <xf numFmtId="0" fontId="26" fillId="5" borderId="0" xfId="0" applyFont="1" applyFill="1" applyAlignment="1">
      <alignment horizontal="center" vertical="center" readingOrder="2"/>
    </xf>
    <xf numFmtId="0" fontId="3" fillId="5" borderId="0" xfId="0" applyFont="1" applyFill="1" applyAlignment="1">
      <alignment horizontal="center" vertical="center" readingOrder="2"/>
    </xf>
    <xf numFmtId="0" fontId="26" fillId="5" borderId="8" xfId="0" applyFont="1" applyFill="1" applyBorder="1" applyAlignment="1">
      <alignment horizontal="center" vertical="center"/>
    </xf>
    <xf numFmtId="44" fontId="28" fillId="9" borderId="0" xfId="2" applyFont="1" applyFill="1" applyBorder="1" applyAlignment="1" applyProtection="1">
      <alignment horizontal="center" vertical="center"/>
    </xf>
    <xf numFmtId="14" fontId="30" fillId="2" borderId="0" xfId="0" applyNumberFormat="1" applyFont="1" applyFill="1" applyAlignment="1" applyProtection="1">
      <alignment horizontal="center" vertical="center" wrapText="1" readingOrder="2"/>
      <protection locked="0"/>
    </xf>
    <xf numFmtId="0" fontId="28" fillId="0" borderId="0" xfId="0" applyFont="1" applyAlignment="1">
      <alignment vertical="center" wrapText="1" readingOrder="2"/>
    </xf>
    <xf numFmtId="0" fontId="3" fillId="5" borderId="0" xfId="0" applyFont="1" applyFill="1" applyAlignment="1">
      <alignment horizontal="right" vertical="center" readingOrder="2"/>
    </xf>
    <xf numFmtId="0" fontId="3" fillId="5" borderId="6" xfId="0" applyFont="1" applyFill="1" applyBorder="1" applyAlignment="1">
      <alignment horizontal="right" vertical="center" readingOrder="2"/>
    </xf>
    <xf numFmtId="0" fontId="18" fillId="2" borderId="0" xfId="0" applyFont="1" applyFill="1" applyAlignment="1">
      <alignment horizontal="center" vertical="center" wrapText="1"/>
    </xf>
    <xf numFmtId="0" fontId="4" fillId="0" borderId="1" xfId="0" applyFont="1" applyBorder="1" applyAlignment="1">
      <alignment horizontal="center" vertical="center" wrapText="1" readingOrder="2"/>
    </xf>
    <xf numFmtId="0" fontId="4" fillId="0" borderId="0" xfId="0" applyFont="1" applyAlignment="1">
      <alignment horizontal="center" vertical="center" wrapText="1" readingOrder="2"/>
    </xf>
    <xf numFmtId="0" fontId="19" fillId="3" borderId="0" xfId="0" applyFont="1" applyFill="1" applyAlignment="1" applyProtection="1">
      <alignment horizontal="center" vertical="center" wrapText="1"/>
      <protection locked="0"/>
    </xf>
    <xf numFmtId="0" fontId="8" fillId="4" borderId="0" xfId="0" applyFont="1" applyFill="1" applyAlignment="1">
      <alignment horizontal="left" vertical="center" wrapText="1" readingOrder="2"/>
    </xf>
    <xf numFmtId="0" fontId="13" fillId="6" borderId="0" xfId="0" applyFont="1" applyFill="1" applyAlignment="1">
      <alignment horizontal="left" vertical="center" wrapText="1" readingOrder="2"/>
    </xf>
    <xf numFmtId="167" fontId="14" fillId="11" borderId="0" xfId="1" applyNumberFormat="1" applyFont="1" applyFill="1" applyBorder="1" applyAlignment="1" applyProtection="1">
      <alignment horizontal="center" vertical="center"/>
    </xf>
    <xf numFmtId="0" fontId="9" fillId="7" borderId="0" xfId="0" applyFont="1" applyFill="1" applyAlignment="1">
      <alignment horizontal="left" vertical="center" wrapText="1" readingOrder="2"/>
    </xf>
    <xf numFmtId="167" fontId="9" fillId="7" borderId="0" xfId="1" applyNumberFormat="1" applyFont="1" applyFill="1" applyBorder="1" applyAlignment="1" applyProtection="1">
      <alignment horizontal="right" vertical="center"/>
    </xf>
    <xf numFmtId="0" fontId="3" fillId="5" borderId="0" xfId="0" applyFont="1" applyFill="1" applyAlignment="1">
      <alignment horizontal="right" vertical="center" wrapText="1" readingOrder="2"/>
    </xf>
    <xf numFmtId="0" fontId="3" fillId="5" borderId="6" xfId="0" applyFont="1" applyFill="1" applyBorder="1" applyAlignment="1">
      <alignment horizontal="right" vertical="center" wrapText="1" readingOrder="2"/>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M36"/>
  <sheetViews>
    <sheetView showGridLines="0" rightToLeft="1" tabSelected="1" zoomScale="70" zoomScaleNormal="70" workbookViewId="0">
      <selection activeCell="G11" sqref="G11"/>
    </sheetView>
  </sheetViews>
  <sheetFormatPr defaultColWidth="9" defaultRowHeight="14.5" x14ac:dyDescent="0.35"/>
  <cols>
    <col min="1" max="1" width="9" style="33"/>
    <col min="2" max="2" width="7.33203125" style="33" bestFit="1" customWidth="1"/>
    <col min="3" max="3" width="71.33203125" style="33" customWidth="1"/>
    <col min="4" max="4" width="6.25" style="33" customWidth="1"/>
    <col min="5" max="5" width="8.33203125" style="76" customWidth="1"/>
    <col min="6" max="6" width="15.5" style="77" customWidth="1"/>
    <col min="7" max="7" width="13.25" style="33" customWidth="1"/>
    <col min="8" max="9" width="15.5" style="77" customWidth="1"/>
    <col min="10" max="10" width="11.25" style="33" customWidth="1"/>
    <col min="11" max="11" width="12.08203125" style="33" customWidth="1"/>
    <col min="12" max="12" width="44.75" style="33" customWidth="1"/>
    <col min="13" max="13" width="2.75" style="33" customWidth="1"/>
    <col min="14" max="16384" width="9" style="33"/>
  </cols>
  <sheetData>
    <row r="1" spans="1:13" ht="58.5" customHeight="1" x14ac:dyDescent="0.35">
      <c r="A1" s="31"/>
      <c r="B1" s="100" t="s">
        <v>0</v>
      </c>
      <c r="C1" s="100"/>
      <c r="D1" s="100"/>
      <c r="E1" s="100"/>
      <c r="F1" s="100"/>
      <c r="G1" s="100"/>
      <c r="H1" s="100"/>
      <c r="I1" s="100"/>
      <c r="J1" s="100"/>
      <c r="K1" s="100"/>
      <c r="L1" s="96">
        <v>45620</v>
      </c>
      <c r="M1" s="32"/>
    </row>
    <row r="2" spans="1:13" ht="9.75" customHeight="1" x14ac:dyDescent="0.35">
      <c r="A2" s="101"/>
      <c r="B2" s="102"/>
      <c r="C2" s="102"/>
      <c r="D2" s="102"/>
      <c r="E2" s="102"/>
      <c r="F2" s="102"/>
      <c r="G2" s="102"/>
      <c r="H2" s="102"/>
      <c r="I2" s="102"/>
      <c r="J2" s="102"/>
      <c r="K2" s="102"/>
      <c r="L2" s="102"/>
      <c r="M2" s="34"/>
    </row>
    <row r="3" spans="1:13" ht="51.65" customHeight="1" x14ac:dyDescent="0.35">
      <c r="A3" s="35"/>
      <c r="B3" s="103" t="s">
        <v>56</v>
      </c>
      <c r="C3" s="103"/>
      <c r="D3" s="103"/>
      <c r="E3" s="103"/>
      <c r="F3" s="103"/>
      <c r="G3" s="103"/>
      <c r="H3" s="103"/>
      <c r="I3" s="103"/>
      <c r="J3" s="103"/>
      <c r="K3" s="103"/>
      <c r="L3" s="103"/>
      <c r="M3" s="36"/>
    </row>
    <row r="4" spans="1:13" ht="43.5" x14ac:dyDescent="0.35">
      <c r="A4" s="35"/>
      <c r="B4" s="37" t="s">
        <v>1</v>
      </c>
      <c r="C4" s="37" t="s">
        <v>2</v>
      </c>
      <c r="D4" s="20" t="s">
        <v>3</v>
      </c>
      <c r="E4" s="21" t="s">
        <v>4</v>
      </c>
      <c r="F4" s="21" t="s">
        <v>5</v>
      </c>
      <c r="G4" s="37" t="s">
        <v>6</v>
      </c>
      <c r="H4" s="21" t="s">
        <v>7</v>
      </c>
      <c r="I4" s="22" t="s">
        <v>55</v>
      </c>
      <c r="J4" s="38" t="s">
        <v>8</v>
      </c>
      <c r="K4" s="38" t="s">
        <v>9</v>
      </c>
      <c r="L4" s="39" t="s">
        <v>10</v>
      </c>
      <c r="M4" s="34"/>
    </row>
    <row r="5" spans="1:13" ht="46.5" thickBot="1" x14ac:dyDescent="0.4">
      <c r="A5" s="40"/>
      <c r="B5" s="78">
        <v>2</v>
      </c>
      <c r="C5" s="79" t="s">
        <v>11</v>
      </c>
      <c r="D5" s="80"/>
      <c r="E5" s="81"/>
      <c r="F5" s="82"/>
      <c r="G5" s="82" t="s">
        <v>12</v>
      </c>
      <c r="H5" s="82"/>
      <c r="I5" s="83"/>
      <c r="J5" s="84"/>
      <c r="K5" s="84"/>
      <c r="L5" s="85"/>
      <c r="M5" s="86"/>
    </row>
    <row r="6" spans="1:13" ht="29" x14ac:dyDescent="0.35">
      <c r="A6" s="35"/>
      <c r="B6" s="41">
        <v>2</v>
      </c>
      <c r="C6" s="42" t="s">
        <v>13</v>
      </c>
      <c r="D6" s="4">
        <v>1</v>
      </c>
      <c r="E6" s="19" t="s">
        <v>14</v>
      </c>
      <c r="F6" s="5">
        <v>1200</v>
      </c>
      <c r="G6" s="1"/>
      <c r="H6" s="5">
        <f>SUM(F6-(F6*G6))</f>
        <v>1200</v>
      </c>
      <c r="I6" s="26">
        <f>H6*D6</f>
        <v>1200</v>
      </c>
      <c r="J6" s="2"/>
      <c r="K6" s="3"/>
      <c r="L6" s="43" t="s">
        <v>15</v>
      </c>
      <c r="M6" s="34"/>
    </row>
    <row r="7" spans="1:13" ht="29" x14ac:dyDescent="0.35">
      <c r="A7" s="35"/>
      <c r="B7" s="41">
        <v>2</v>
      </c>
      <c r="C7" s="42" t="s">
        <v>16</v>
      </c>
      <c r="D7" s="4">
        <v>6</v>
      </c>
      <c r="E7" s="19" t="s">
        <v>17</v>
      </c>
      <c r="F7" s="5">
        <v>2500</v>
      </c>
      <c r="G7" s="1"/>
      <c r="H7" s="5">
        <f>SUM(F7-(F7*G7))</f>
        <v>2500</v>
      </c>
      <c r="I7" s="26">
        <f>H7*D7</f>
        <v>15000</v>
      </c>
      <c r="J7" s="2"/>
      <c r="K7" s="3"/>
      <c r="L7" s="43" t="s">
        <v>15</v>
      </c>
      <c r="M7" s="34"/>
    </row>
    <row r="8" spans="1:13" x14ac:dyDescent="0.35">
      <c r="A8" s="35"/>
      <c r="B8" s="41">
        <v>2</v>
      </c>
      <c r="C8" s="42" t="s">
        <v>18</v>
      </c>
      <c r="D8" s="4">
        <v>6</v>
      </c>
      <c r="E8" s="19" t="s">
        <v>17</v>
      </c>
      <c r="F8" s="5">
        <v>1200</v>
      </c>
      <c r="G8" s="1"/>
      <c r="H8" s="5">
        <f>SUM(F8-(F8*G8))</f>
        <v>1200</v>
      </c>
      <c r="I8" s="26">
        <f>H8*D8</f>
        <v>7200</v>
      </c>
      <c r="J8" s="2"/>
      <c r="K8" s="3"/>
      <c r="L8" s="43" t="s">
        <v>19</v>
      </c>
      <c r="M8" s="34"/>
    </row>
    <row r="9" spans="1:13" ht="21" x14ac:dyDescent="0.35">
      <c r="A9" s="35"/>
      <c r="B9" s="44"/>
      <c r="C9" s="104" t="s">
        <v>20</v>
      </c>
      <c r="D9" s="104"/>
      <c r="E9" s="104"/>
      <c r="F9" s="104"/>
      <c r="G9" s="104"/>
      <c r="H9" s="6"/>
      <c r="I9" s="23">
        <f>SUM(I6:I8)</f>
        <v>23400</v>
      </c>
      <c r="J9" s="29"/>
      <c r="K9" s="30"/>
      <c r="L9" s="45"/>
      <c r="M9" s="34"/>
    </row>
    <row r="10" spans="1:13" ht="46.5" thickBot="1" x14ac:dyDescent="0.4">
      <c r="A10" s="35"/>
      <c r="B10" s="78">
        <v>5</v>
      </c>
      <c r="C10" s="79" t="s">
        <v>21</v>
      </c>
      <c r="D10" s="80"/>
      <c r="E10" s="81"/>
      <c r="F10" s="82"/>
      <c r="G10" s="82" t="s">
        <v>22</v>
      </c>
      <c r="H10" s="82"/>
      <c r="I10" s="83"/>
      <c r="J10" s="84"/>
      <c r="K10" s="84"/>
      <c r="L10" s="85"/>
      <c r="M10" s="86"/>
    </row>
    <row r="11" spans="1:13" ht="145" x14ac:dyDescent="0.35">
      <c r="A11" s="46"/>
      <c r="B11" s="47" t="s">
        <v>23</v>
      </c>
      <c r="C11" s="42" t="s">
        <v>24</v>
      </c>
      <c r="D11" s="4">
        <v>28</v>
      </c>
      <c r="E11" s="19" t="s">
        <v>25</v>
      </c>
      <c r="F11" s="5">
        <v>230000</v>
      </c>
      <c r="G11" s="1"/>
      <c r="H11" s="5">
        <f>SUM(F11-(F11*G11))</f>
        <v>230000</v>
      </c>
      <c r="I11" s="27">
        <f t="shared" ref="I11:I17" si="0">H11*D11</f>
        <v>6440000</v>
      </c>
      <c r="J11" s="2"/>
      <c r="K11" s="3"/>
      <c r="L11" s="43" t="s">
        <v>26</v>
      </c>
      <c r="M11" s="34"/>
    </row>
    <row r="12" spans="1:13" ht="43.5" x14ac:dyDescent="0.35">
      <c r="A12" s="46"/>
      <c r="B12" s="41" t="s">
        <v>27</v>
      </c>
      <c r="C12" s="42" t="s">
        <v>28</v>
      </c>
      <c r="D12" s="4">
        <v>72</v>
      </c>
      <c r="E12" s="19" t="s">
        <v>14</v>
      </c>
      <c r="F12" s="95">
        <v>9400</v>
      </c>
      <c r="G12" s="1"/>
      <c r="H12" s="5">
        <f t="shared" ref="H12:H17" si="1">SUM(F12-(F12*G12))</f>
        <v>9400</v>
      </c>
      <c r="I12" s="27">
        <f t="shared" si="0"/>
        <v>676800</v>
      </c>
      <c r="J12" s="2"/>
      <c r="K12" s="3"/>
      <c r="L12" s="43"/>
      <c r="M12" s="34"/>
    </row>
    <row r="13" spans="1:13" ht="29" x14ac:dyDescent="0.35">
      <c r="A13" s="40"/>
      <c r="B13" s="41" t="s">
        <v>29</v>
      </c>
      <c r="C13" s="97" t="s">
        <v>59</v>
      </c>
      <c r="D13" s="4">
        <v>4</v>
      </c>
      <c r="E13" s="19" t="s">
        <v>14</v>
      </c>
      <c r="F13" s="95">
        <v>18000</v>
      </c>
      <c r="G13" s="1"/>
      <c r="H13" s="5">
        <f t="shared" si="1"/>
        <v>18000</v>
      </c>
      <c r="I13" s="27">
        <f t="shared" si="0"/>
        <v>72000</v>
      </c>
      <c r="J13" s="2"/>
      <c r="K13" s="3"/>
      <c r="L13" s="43"/>
      <c r="M13" s="34"/>
    </row>
    <row r="14" spans="1:13" ht="130.5" x14ac:dyDescent="0.35">
      <c r="A14" s="35"/>
      <c r="B14" s="41" t="s">
        <v>30</v>
      </c>
      <c r="C14" s="97" t="s">
        <v>57</v>
      </c>
      <c r="D14" s="4">
        <v>1</v>
      </c>
      <c r="E14" s="19" t="s">
        <v>14</v>
      </c>
      <c r="F14" s="95">
        <v>290000</v>
      </c>
      <c r="G14" s="1"/>
      <c r="H14" s="5">
        <f t="shared" si="1"/>
        <v>290000</v>
      </c>
      <c r="I14" s="27">
        <f t="shared" si="0"/>
        <v>290000</v>
      </c>
      <c r="J14" s="2"/>
      <c r="K14" s="3"/>
      <c r="L14" s="43"/>
      <c r="M14" s="34"/>
    </row>
    <row r="15" spans="1:13" ht="43.5" x14ac:dyDescent="0.35">
      <c r="A15" s="35"/>
      <c r="B15" s="41" t="s">
        <v>31</v>
      </c>
      <c r="C15" s="97" t="s">
        <v>58</v>
      </c>
      <c r="D15" s="4">
        <v>1</v>
      </c>
      <c r="E15" s="19" t="s">
        <v>14</v>
      </c>
      <c r="F15" s="5">
        <v>42800</v>
      </c>
      <c r="G15" s="1"/>
      <c r="H15" s="5">
        <f t="shared" si="1"/>
        <v>42800</v>
      </c>
      <c r="I15" s="27">
        <f t="shared" si="0"/>
        <v>42800</v>
      </c>
      <c r="J15" s="2"/>
      <c r="K15" s="3"/>
      <c r="L15" s="43"/>
      <c r="M15" s="34"/>
    </row>
    <row r="16" spans="1:13" ht="29" x14ac:dyDescent="0.35">
      <c r="A16" s="35"/>
      <c r="B16" s="41" t="s">
        <v>32</v>
      </c>
      <c r="C16" s="42" t="s">
        <v>33</v>
      </c>
      <c r="D16" s="4">
        <v>2</v>
      </c>
      <c r="E16" s="19" t="s">
        <v>14</v>
      </c>
      <c r="F16" s="5">
        <v>12000</v>
      </c>
      <c r="G16" s="1"/>
      <c r="H16" s="5">
        <f t="shared" si="1"/>
        <v>12000</v>
      </c>
      <c r="I16" s="27">
        <f t="shared" si="0"/>
        <v>24000</v>
      </c>
      <c r="J16" s="2"/>
      <c r="K16" s="3"/>
      <c r="L16" s="43"/>
      <c r="M16" s="34"/>
    </row>
    <row r="17" spans="1:13" ht="29" x14ac:dyDescent="0.35">
      <c r="A17" s="35"/>
      <c r="B17" s="41" t="s">
        <v>34</v>
      </c>
      <c r="C17" s="42" t="s">
        <v>35</v>
      </c>
      <c r="D17" s="4">
        <v>4</v>
      </c>
      <c r="E17" s="19" t="s">
        <v>14</v>
      </c>
      <c r="F17" s="5">
        <v>6000</v>
      </c>
      <c r="G17" s="1"/>
      <c r="H17" s="5">
        <f t="shared" si="1"/>
        <v>6000</v>
      </c>
      <c r="I17" s="27">
        <f t="shared" si="0"/>
        <v>24000</v>
      </c>
      <c r="J17" s="2"/>
      <c r="K17" s="3"/>
      <c r="L17" s="43"/>
      <c r="M17" s="34"/>
    </row>
    <row r="18" spans="1:13" ht="21" x14ac:dyDescent="0.35">
      <c r="A18" s="35"/>
      <c r="B18" s="6"/>
      <c r="C18" s="104" t="s">
        <v>36</v>
      </c>
      <c r="D18" s="104"/>
      <c r="E18" s="104"/>
      <c r="F18" s="104"/>
      <c r="G18" s="104"/>
      <c r="H18" s="6"/>
      <c r="I18" s="24">
        <f>SUM(I11:I17)</f>
        <v>7569600</v>
      </c>
      <c r="J18" s="29"/>
      <c r="K18" s="30"/>
      <c r="L18" s="45"/>
      <c r="M18" s="34"/>
    </row>
    <row r="19" spans="1:13" ht="46.5" thickBot="1" x14ac:dyDescent="0.4">
      <c r="A19" s="46"/>
      <c r="B19" s="78">
        <v>3</v>
      </c>
      <c r="C19" s="79" t="s">
        <v>37</v>
      </c>
      <c r="D19" s="80"/>
      <c r="E19" s="81"/>
      <c r="F19" s="82"/>
      <c r="G19" s="82" t="s">
        <v>38</v>
      </c>
      <c r="H19" s="82"/>
      <c r="I19" s="83"/>
      <c r="J19" s="84"/>
      <c r="K19" s="84"/>
      <c r="L19" s="85"/>
      <c r="M19" s="86"/>
    </row>
    <row r="20" spans="1:13" ht="29" x14ac:dyDescent="0.35">
      <c r="A20" s="46"/>
      <c r="B20" s="41">
        <v>3</v>
      </c>
      <c r="C20" s="42" t="s">
        <v>54</v>
      </c>
      <c r="D20" s="4">
        <v>1</v>
      </c>
      <c r="E20" s="19" t="s">
        <v>14</v>
      </c>
      <c r="F20" s="25" t="s">
        <v>39</v>
      </c>
      <c r="G20" s="13"/>
      <c r="H20" s="7"/>
      <c r="I20" s="7"/>
      <c r="J20" s="13"/>
      <c r="K20" s="13"/>
      <c r="L20" s="43" t="s">
        <v>40</v>
      </c>
      <c r="M20" s="34"/>
    </row>
    <row r="21" spans="1:13" ht="43.5" x14ac:dyDescent="0.35">
      <c r="A21" s="40"/>
      <c r="B21" s="41">
        <v>3</v>
      </c>
      <c r="C21" s="42" t="s">
        <v>41</v>
      </c>
      <c r="D21" s="4">
        <v>60</v>
      </c>
      <c r="E21" s="19" t="s">
        <v>42</v>
      </c>
      <c r="F21" s="5">
        <v>6500</v>
      </c>
      <c r="G21" s="1"/>
      <c r="H21" s="5">
        <f t="shared" ref="H21" si="2">SUM(F21-(F21*G21))</f>
        <v>6500</v>
      </c>
      <c r="I21" s="28">
        <f t="shared" ref="I21" si="3">H21*D21</f>
        <v>390000</v>
      </c>
      <c r="J21" s="2"/>
      <c r="K21" s="3"/>
      <c r="L21" s="43" t="s">
        <v>43</v>
      </c>
      <c r="M21" s="34"/>
    </row>
    <row r="22" spans="1:13" ht="21" x14ac:dyDescent="0.35">
      <c r="A22" s="35"/>
      <c r="B22" s="44"/>
      <c r="C22" s="104" t="s">
        <v>44</v>
      </c>
      <c r="D22" s="104"/>
      <c r="E22" s="104"/>
      <c r="F22" s="104"/>
      <c r="G22" s="104"/>
      <c r="H22" s="6"/>
      <c r="I22" s="23">
        <f>SUM(I20:I21)</f>
        <v>390000</v>
      </c>
      <c r="J22" s="29"/>
      <c r="K22" s="30"/>
      <c r="L22" s="45"/>
      <c r="M22" s="34"/>
    </row>
    <row r="23" spans="1:13" ht="36" x14ac:dyDescent="0.35">
      <c r="A23" s="35"/>
      <c r="B23" s="48"/>
      <c r="C23" s="105" t="s">
        <v>45</v>
      </c>
      <c r="D23" s="105"/>
      <c r="E23" s="105"/>
      <c r="F23" s="105"/>
      <c r="G23" s="105"/>
      <c r="H23" s="105"/>
      <c r="I23" s="106">
        <f>I9+I18+I22</f>
        <v>7983000</v>
      </c>
      <c r="J23" s="106"/>
      <c r="K23" s="106"/>
      <c r="L23" s="8"/>
      <c r="M23" s="34"/>
    </row>
    <row r="24" spans="1:13" ht="18.5" x14ac:dyDescent="0.35">
      <c r="A24" s="35"/>
      <c r="B24" s="49"/>
      <c r="C24" s="107" t="s">
        <v>46</v>
      </c>
      <c r="D24" s="107"/>
      <c r="E24" s="107"/>
      <c r="F24" s="107"/>
      <c r="G24" s="107"/>
      <c r="H24" s="107"/>
      <c r="I24" s="107"/>
      <c r="J24" s="108">
        <f>I23*1.17</f>
        <v>9340110</v>
      </c>
      <c r="K24" s="108"/>
      <c r="L24" s="108"/>
      <c r="M24" s="34"/>
    </row>
    <row r="25" spans="1:13" ht="21" x14ac:dyDescent="0.35">
      <c r="A25" s="35"/>
      <c r="B25" s="50"/>
      <c r="C25" s="51"/>
      <c r="D25" s="9"/>
      <c r="E25" s="52"/>
      <c r="F25" s="53"/>
      <c r="G25" s="10"/>
      <c r="H25" s="54"/>
      <c r="I25" s="54"/>
      <c r="J25" s="55"/>
      <c r="K25" s="55"/>
      <c r="L25" s="56"/>
      <c r="M25" s="34"/>
    </row>
    <row r="26" spans="1:13" ht="21" x14ac:dyDescent="0.35">
      <c r="A26" s="35"/>
      <c r="B26" s="57"/>
      <c r="C26" s="58"/>
      <c r="D26" s="17"/>
      <c r="E26" s="59"/>
      <c r="F26" s="60"/>
      <c r="G26" s="18"/>
      <c r="H26" s="61"/>
      <c r="I26" s="61"/>
      <c r="J26" s="62"/>
      <c r="K26" s="62"/>
      <c r="L26" s="63"/>
      <c r="M26" s="34"/>
    </row>
    <row r="27" spans="1:13" ht="21" x14ac:dyDescent="0.35">
      <c r="A27" s="64"/>
      <c r="B27" s="65"/>
      <c r="C27" s="66" t="s">
        <v>47</v>
      </c>
      <c r="D27" s="11"/>
      <c r="E27" s="87"/>
      <c r="F27" s="67"/>
      <c r="G27" s="12"/>
      <c r="H27" s="88"/>
      <c r="I27" s="88"/>
      <c r="J27" s="89"/>
      <c r="K27" s="89"/>
      <c r="L27" s="90"/>
      <c r="M27" s="34"/>
    </row>
    <row r="28" spans="1:13" ht="21" x14ac:dyDescent="0.35">
      <c r="A28" s="46"/>
      <c r="B28" s="65"/>
      <c r="C28" s="68" t="s">
        <v>48</v>
      </c>
      <c r="D28" s="11"/>
      <c r="E28" s="87"/>
      <c r="F28" s="67"/>
      <c r="G28" s="12"/>
      <c r="H28" s="88"/>
      <c r="I28" s="88"/>
      <c r="J28" s="89"/>
      <c r="K28" s="89"/>
      <c r="L28" s="90"/>
      <c r="M28" s="34"/>
    </row>
    <row r="29" spans="1:13" x14ac:dyDescent="0.35">
      <c r="A29" s="35"/>
      <c r="B29" s="65"/>
      <c r="C29" s="91" t="s">
        <v>49</v>
      </c>
      <c r="D29" s="91"/>
      <c r="E29" s="92"/>
      <c r="F29" s="93"/>
      <c r="G29" s="91"/>
      <c r="H29" s="93"/>
      <c r="I29" s="93"/>
      <c r="J29" s="91"/>
      <c r="K29" s="91"/>
      <c r="L29" s="69"/>
      <c r="M29" s="34"/>
    </row>
    <row r="30" spans="1:13" x14ac:dyDescent="0.35">
      <c r="A30" s="35"/>
      <c r="B30" s="65"/>
      <c r="C30" s="91" t="s">
        <v>50</v>
      </c>
      <c r="D30" s="91"/>
      <c r="E30" s="92"/>
      <c r="F30" s="93"/>
      <c r="G30" s="91"/>
      <c r="H30" s="93"/>
      <c r="I30" s="93"/>
      <c r="J30" s="91"/>
      <c r="K30" s="91"/>
      <c r="L30" s="69"/>
      <c r="M30" s="34"/>
    </row>
    <row r="31" spans="1:13" x14ac:dyDescent="0.35">
      <c r="A31" s="35"/>
      <c r="B31" s="65"/>
      <c r="C31" s="109" t="s">
        <v>51</v>
      </c>
      <c r="D31" s="109"/>
      <c r="E31" s="109"/>
      <c r="F31" s="109"/>
      <c r="G31" s="109"/>
      <c r="H31" s="109"/>
      <c r="I31" s="109"/>
      <c r="J31" s="109"/>
      <c r="K31" s="109"/>
      <c r="L31" s="110"/>
      <c r="M31" s="34"/>
    </row>
    <row r="32" spans="1:13" x14ac:dyDescent="0.35">
      <c r="A32" s="35"/>
      <c r="B32" s="65"/>
      <c r="C32" s="98" t="s">
        <v>52</v>
      </c>
      <c r="D32" s="98"/>
      <c r="E32" s="98"/>
      <c r="F32" s="98"/>
      <c r="G32" s="98"/>
      <c r="H32" s="98"/>
      <c r="I32" s="98"/>
      <c r="J32" s="98"/>
      <c r="K32" s="98"/>
      <c r="L32" s="99"/>
      <c r="M32" s="34"/>
    </row>
    <row r="33" spans="1:13" x14ac:dyDescent="0.35">
      <c r="A33" s="35"/>
      <c r="B33" s="70"/>
      <c r="C33" s="71" t="s">
        <v>53</v>
      </c>
      <c r="D33" s="14"/>
      <c r="E33" s="94"/>
      <c r="F33" s="72"/>
      <c r="G33" s="15"/>
      <c r="H33" s="72"/>
      <c r="I33" s="16"/>
      <c r="J33" s="72"/>
      <c r="K33" s="72"/>
      <c r="L33" s="73"/>
      <c r="M33" s="34"/>
    </row>
    <row r="34" spans="1:13" x14ac:dyDescent="0.35">
      <c r="A34" s="34"/>
      <c r="B34" s="34"/>
      <c r="C34" s="34"/>
      <c r="D34" s="34"/>
      <c r="E34" s="74"/>
      <c r="F34" s="75"/>
      <c r="G34" s="34"/>
      <c r="H34" s="75"/>
      <c r="I34" s="75"/>
      <c r="J34" s="34"/>
      <c r="K34" s="34"/>
      <c r="L34" s="34"/>
      <c r="M34" s="34"/>
    </row>
    <row r="35" spans="1:13" x14ac:dyDescent="0.35">
      <c r="C35" s="33" t="s">
        <v>60</v>
      </c>
    </row>
    <row r="36" spans="1:13" x14ac:dyDescent="0.35">
      <c r="C36" s="33" t="s">
        <v>60</v>
      </c>
    </row>
  </sheetData>
  <sheetProtection algorithmName="SHA-512" hashValue="NT7ifDDPzBMBZo/xOmK3vtkrn2vvwDbQrYwURU+XKJA7ClJh3Ad3aJQ4yVWbYD5brrRIoEW3slKSFJBrMbOU6Q==" saltValue="1LmBQEqy9RV5c65Jh49Jhw==" spinCount="100000" sheet="1" scenarios="1" selectLockedCells="1"/>
  <mergeCells count="12">
    <mergeCell ref="C32:L32"/>
    <mergeCell ref="B1:K1"/>
    <mergeCell ref="A2:L2"/>
    <mergeCell ref="B3:L3"/>
    <mergeCell ref="C9:G9"/>
    <mergeCell ref="C18:G18"/>
    <mergeCell ref="C22:G22"/>
    <mergeCell ref="C23:H23"/>
    <mergeCell ref="I23:K23"/>
    <mergeCell ref="C24:I24"/>
    <mergeCell ref="J24:L24"/>
    <mergeCell ref="C31:L31"/>
  </mergeCells>
  <dataValidations count="3">
    <dataValidation type="decimal" allowBlank="1" showInputMessage="1" showErrorMessage="1" sqref="G11:G17" xr:uid="{052C5490-796F-4381-9CA4-B156025A743E}">
      <formula1>0</formula1>
      <formula2>0.3</formula2>
    </dataValidation>
    <dataValidation type="decimal" allowBlank="1" showInputMessage="1" showErrorMessage="1" sqref="G6:G8" xr:uid="{9A5311D7-2A77-42B9-B8C0-4B23B7EC0A26}">
      <formula1>0</formula1>
      <formula2>0.95</formula2>
    </dataValidation>
    <dataValidation type="decimal" operator="lessThanOrEqual" allowBlank="1" showInputMessage="1" showErrorMessage="1" sqref="G21" xr:uid="{6C86098F-2CAC-4E83-BBCC-71F100D486B7}">
      <formula1>0.7</formula1>
    </dataValidation>
  </dataValidations>
  <pageMargins left="0.25" right="0.25" top="0.75" bottom="0.75" header="0.3" footer="0.3"/>
  <pageSetup paperSize="8" scale="68" orientation="landscape"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85ED06A96415634F9C63ED37096F4241" ma:contentTypeVersion="18" ma:contentTypeDescription="צור מסמך חדש." ma:contentTypeScope="" ma:versionID="d766e0eaa7b16465611b3323c052fb37">
  <xsd:schema xmlns:xsd="http://www.w3.org/2001/XMLSchema" xmlns:xs="http://www.w3.org/2001/XMLSchema" xmlns:p="http://schemas.microsoft.com/office/2006/metadata/properties" xmlns:ns2="e789c667-cedb-475e-abcf-105f3c7f4085" xmlns:ns3="03325c67-9655-4180-9164-65d7af583e00" targetNamespace="http://schemas.microsoft.com/office/2006/metadata/properties" ma:root="true" ma:fieldsID="5543432dfb0b17e22673eb4e263034ab" ns2:_="" ns3:_="">
    <xsd:import namespace="e789c667-cedb-475e-abcf-105f3c7f4085"/>
    <xsd:import namespace="03325c67-9655-4180-9164-65d7af583e0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c667-cedb-475e-abcf-105f3c7f4085"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internalName="SharedWithDetails" ma:readOnly="true">
      <xsd:simpleType>
        <xsd:restriction base="dms:Note">
          <xsd:maxLength value="255"/>
        </xsd:restriction>
      </xsd:simpleType>
    </xsd:element>
    <xsd:element name="TaxCatchAll" ma:index="23" nillable="true" ma:displayName="Taxonomy Catch All Column" ma:hidden="true" ma:list="{c7368780-7de7-43ac-b996-5240a4346a3b}" ma:internalName="TaxCatchAll" ma:showField="CatchAllData" ma:web="e789c667-cedb-475e-abcf-105f3c7f40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325c67-9655-4180-9164-65d7af583e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תגיות תמונה" ma:readOnly="false" ma:fieldId="{5cf76f15-5ced-4ddc-b409-7134ff3c332f}" ma:taxonomyMulti="true" ma:sspId="8aea153c-9cee-4e1a-a9f4-97f7a07d9b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DA919E-96C1-466B-9E29-50846861EE30}">
  <ds:schemaRefs>
    <ds:schemaRef ds:uri="http://schemas.microsoft.com/office/2006/metadata/contentType"/>
    <ds:schemaRef ds:uri="http://schemas.microsoft.com/office/2006/metadata/properties/metaAttributes"/>
    <ds:schemaRef ds:uri="http://www.w3.org/2000/xmlns/"/>
    <ds:schemaRef ds:uri="http://www.w3.org/2001/XMLSchema"/>
    <ds:schemaRef ds:uri="e789c667-cedb-475e-abcf-105f3c7f4085"/>
    <ds:schemaRef ds:uri="03325c67-9655-4180-9164-65d7af583e00"/>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1663D-EBD4-4731-975D-A8F25B0F7C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 בולארדים מחסומי רכב</vt:lpstr>
    </vt:vector>
  </TitlesOfParts>
  <Manager>Yair@octagon-security.com</Manager>
  <Company>www.octagon-security.com</Company>
  <LinksUpToDate>false</LinksUpToDate>
  <SharedDoc>false</SharedDoc>
  <HyperlinkBase>www.octagon-security.com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כתב כמויות למרכיבי ביטחון Octagon Secure Ltd</dc:title>
  <dc:subject>כתב כמויות להצעת מחיר</dc:subject>
  <dc:creator>Yair@octagon-security.com</dc:creator>
  <cp:keywords>Octagon Secure Ltd - יאיר אואנונו יועץ ביטחון</cp:keywords>
  <dc:description>www.octagon-security.com</dc:description>
  <cp:lastModifiedBy>אביה אלחייק - מינהלת הסכם הגג שדרות  - מנהלת לשכה</cp:lastModifiedBy>
  <cp:lastPrinted>2024-10-31T08:59:35Z</cp:lastPrinted>
  <dcterms:created xsi:type="dcterms:W3CDTF">2015-06-05T18:17:20Z</dcterms:created>
  <dcterms:modified xsi:type="dcterms:W3CDTF">2024-11-24T13:36:44Z</dcterms:modified>
  <cp:category>Yair@octagon-security.com</cp:category>
</cp:coreProperties>
</file>